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0">'Приложение 1'!$6:$7</definedName>
    <definedName name="_xlnm.Print_Titles" localSheetId="1">'Приложение 2'!$7:$7</definedName>
    <definedName name="_xlnm.Print_Titles" localSheetId="2">'Приложение 3'!$7:$7</definedName>
    <definedName name="_xlnm.Print_Titles" localSheetId="3">'Приложение 4'!$7:$7</definedName>
  </definedNames>
  <calcPr fullCalcOnLoad="1"/>
</workbook>
</file>

<file path=xl/sharedStrings.xml><?xml version="1.0" encoding="utf-8"?>
<sst xmlns="http://schemas.openxmlformats.org/spreadsheetml/2006/main" count="322" uniqueCount="178">
  <si>
    <t>В том числе:</t>
  </si>
  <si>
    <t>за счет средств областного бюджета</t>
  </si>
  <si>
    <t>за счет средств муниципального бюджета</t>
  </si>
  <si>
    <t>Ожидаемые результаты</t>
  </si>
  <si>
    <t>Приложение № 1</t>
  </si>
  <si>
    <t>Ответственные исполнители</t>
  </si>
  <si>
    <t>МЕРОПРИЯТИЯ</t>
  </si>
  <si>
    <t>Объем финансо-вого обеспе­ чения - всего</t>
  </si>
  <si>
    <t xml:space="preserve">I. Улучшение жилищных условий граждан, проживающих в сельской местности, в том числе молодых семей и молодых специалистов </t>
  </si>
  <si>
    <t>Прочие расходы</t>
  </si>
  <si>
    <t>1.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</si>
  <si>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</si>
  <si>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</si>
  <si>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</si>
  <si>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</si>
  <si>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</si>
  <si>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</si>
  <si>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</si>
  <si>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Срок исполне­ ния</t>
  </si>
  <si>
    <t xml:space="preserve">2. </t>
  </si>
  <si>
    <t>Инвестиционные мероприятия</t>
  </si>
  <si>
    <t>1. Развитие сети общеобразовательных учреждений в сельской местности</t>
  </si>
  <si>
    <t>1.1.</t>
  </si>
  <si>
    <t>Ввод в действие общеобразовательных учреждений (уч.мест):</t>
  </si>
  <si>
    <t>в том числе:</t>
  </si>
  <si>
    <t>2. Развитие сети плоскостных спортивных сооружений в сельской местности</t>
  </si>
  <si>
    <t>2.1.</t>
  </si>
  <si>
    <t>Ввод в действие плоскостных спортивных сооружений (кв.метров)</t>
  </si>
  <si>
    <t>Ввод (приобретение) жилья для граждан, проживающих в сельской местности (кв.метров)</t>
  </si>
  <si>
    <t>3. Развитие сети учреждений культурно-досугового типа в сельской местности</t>
  </si>
  <si>
    <t>3.1.</t>
  </si>
  <si>
    <t>Ввод в действие учреждений культурно-досугового типа (мест)</t>
  </si>
  <si>
    <t>4. Развитие газификации в сельской местности</t>
  </si>
  <si>
    <t>4.1.</t>
  </si>
  <si>
    <t>Ввод в действие распределительных газовых сетей (км)</t>
  </si>
  <si>
    <t>5. Развитие водоснабжения в сельской местности</t>
  </si>
  <si>
    <t>5.1.</t>
  </si>
  <si>
    <t>Ввод в действие локальных водопроводов (км)</t>
  </si>
  <si>
    <t>6.1.</t>
  </si>
  <si>
    <t>6. Реализация проектов комплексного обустройства площадок под компактную жилищную застройку в сельской местности</t>
  </si>
  <si>
    <t>Количество сельских населенных пунктов, расположенных в сельской местности, в которых реализованы проекты комплексного обустройсвта прлощадок под компактную жилищную застройку (единиц):</t>
  </si>
  <si>
    <t>III. Грантовая поддержка местных инициатив граждан, проживающих в сельской местности</t>
  </si>
  <si>
    <t>Количество реализованных проектов местных инициатив граждан, проживающих в сельской местности, получивших грантовую поддержку (единиц):</t>
  </si>
  <si>
    <t>за счет средств внебюджетных источ­ ников</t>
  </si>
  <si>
    <t>за счет средств федерального бюджета</t>
  </si>
  <si>
    <t>СРЕДСТВА,</t>
  </si>
  <si>
    <t>(тыс.рублей, с учетом прогноза цен на соответствующие годы)</t>
  </si>
  <si>
    <t>Приложение № 2</t>
  </si>
  <si>
    <t>I этап - всего</t>
  </si>
  <si>
    <t>II этап - всего</t>
  </si>
  <si>
    <t>Всего 2014-2020 годы</t>
  </si>
  <si>
    <t>Капитальные вложения - всего</t>
  </si>
  <si>
    <t>федеральный бюджет</t>
  </si>
  <si>
    <t>областной бюджет</t>
  </si>
  <si>
    <t>муниципальный бюджет</t>
  </si>
  <si>
    <t>За счет средств муниципального бюджета:</t>
  </si>
  <si>
    <t>образование</t>
  </si>
  <si>
    <t>физическая культура и спорт</t>
  </si>
  <si>
    <t>культура</t>
  </si>
  <si>
    <t>газификация</t>
  </si>
  <si>
    <t>водоснабжение</t>
  </si>
  <si>
    <t>комплексная застройка</t>
  </si>
  <si>
    <t>Прочие нужды - всего</t>
  </si>
  <si>
    <t>улучшение жилищных условий граждан, проживающих в сельской местности - всего</t>
  </si>
  <si>
    <t>грантовая поддержка местных инициатив</t>
  </si>
  <si>
    <t>ВСЕГО:</t>
  </si>
  <si>
    <t>Приложение № 3</t>
  </si>
  <si>
    <t>ОСНОВНЫЕ ЦЕЛЕВЫЕ ИНДИКАТОРЫ</t>
  </si>
  <si>
    <t>Единица изменения</t>
  </si>
  <si>
    <t>Ввод (приобретение) жилья для граждан, проживающих в сельской местности</t>
  </si>
  <si>
    <t>кв.метров</t>
  </si>
  <si>
    <t>в том числе для молодых семей и молодых специалистов</t>
  </si>
  <si>
    <t>в том числе для молодых семей молодых специалистов</t>
  </si>
  <si>
    <t>Ввод в действие общеобразовательных учреждений</t>
  </si>
  <si>
    <t>уч.мест</t>
  </si>
  <si>
    <t>Ввод в действие плоскостных спортивных сооружений</t>
  </si>
  <si>
    <t>единиц</t>
  </si>
  <si>
    <t>Ввод в действие учреждений культурно-досугового типа</t>
  </si>
  <si>
    <t>мест</t>
  </si>
  <si>
    <t>Ввод в действие распределительных газовых сетей</t>
  </si>
  <si>
    <t>км</t>
  </si>
  <si>
    <t>Ввод в действие локальных водопроводов</t>
  </si>
  <si>
    <t>Количество населенных пунктов, расположенных в сельской местности, в который реализованы проекты комплексного обустройства площадок под компактную жилищную застройку</t>
  </si>
  <si>
    <t>Количество реализованных местных инициатив граждан, проживающих в сельской местности, получивших грантовую поддержку</t>
  </si>
  <si>
    <t>Приложение № 4</t>
  </si>
  <si>
    <t>ПОКАЗАТЕЛИ ЭФФЕКТИВНОСТИ РЕАЛИЗАЦИИ</t>
  </si>
  <si>
    <t>Доля семей, улучшивших жилищные условия в рамках Программы, в общем числе семей, состоявших на учете в качестве нуждающихся в жилых помещениях в сельской местности</t>
  </si>
  <si>
    <t>процентов</t>
  </si>
  <si>
    <t>Доля молодых семей и молодых специалистов, улучшивших жилищные условия в рамках Программы, в общем числе семей, состоявших на учете в качестве нуждающихся в жилых помещениях в сельской местности</t>
  </si>
  <si>
    <t>тыс.кв.метров на 10 тыс.человек</t>
  </si>
  <si>
    <t>Обеспеченность сельского населения учреждениями культурно-досугового типа</t>
  </si>
  <si>
    <t>мест на 1 тыс.человек</t>
  </si>
  <si>
    <t>Уровень газификации домов (квартир) сетевым газом</t>
  </si>
  <si>
    <t>Уровень обеспеченности сельского населения питьевой водой</t>
  </si>
  <si>
    <t>Доля обучающихся в общеобразовательных учреждениях, находящихся в аварийном состоянии, в общем числе обучающихся в сельской местности</t>
  </si>
  <si>
    <t>внебюджетные источники</t>
  </si>
  <si>
    <t>Обеспеченность сельского населения плоскостными спортивными сооружениями</t>
  </si>
  <si>
    <t>с. Пименовка</t>
  </si>
  <si>
    <t xml:space="preserve"> - </t>
  </si>
  <si>
    <t xml:space="preserve"> -</t>
  </si>
  <si>
    <t xml:space="preserve">   -</t>
  </si>
  <si>
    <t xml:space="preserve">     -</t>
  </si>
  <si>
    <t xml:space="preserve">  -</t>
  </si>
  <si>
    <t xml:space="preserve">    -</t>
  </si>
  <si>
    <t xml:space="preserve">        -</t>
  </si>
  <si>
    <t>с. Колташево</t>
  </si>
  <si>
    <t>с. Кетово</t>
  </si>
  <si>
    <t>Повышение доступности улучшения жилищных условий для граждан, проживающих в сельской местности, в том числе молодых семей и молодых специалистов</t>
  </si>
  <si>
    <t>Обновление основных фондов, повыше­ние территориальной доступности общеобразовательных учреждений в сельской местности</t>
  </si>
  <si>
    <t xml:space="preserve">сельской местности </t>
  </si>
  <si>
    <t>Повышение уровня обеспеченности учреждениями культурно-досугового типа в сельской местности</t>
  </si>
  <si>
    <t>Создание условий для занятий  физкультурой и спортом в сельской местности</t>
  </si>
  <si>
    <r>
      <rPr>
        <b/>
        <i/>
        <sz val="7"/>
        <color indexed="8"/>
        <rFont val="Times New Roman"/>
        <family val="1"/>
      </rPr>
      <t xml:space="preserve"> </t>
    </r>
    <r>
      <rPr>
        <b/>
        <i/>
        <sz val="8"/>
        <color indexed="8"/>
        <rFont val="Arial"/>
        <family val="2"/>
      </rPr>
      <t>с. Садовое</t>
    </r>
  </si>
  <si>
    <r>
      <rPr>
        <b/>
        <i/>
        <sz val="7"/>
        <color indexed="8"/>
        <rFont val="Times New Roman"/>
        <family val="1"/>
      </rPr>
      <t xml:space="preserve"> </t>
    </r>
    <r>
      <rPr>
        <b/>
        <i/>
        <sz val="8"/>
        <color indexed="8"/>
        <rFont val="Arial"/>
        <family val="2"/>
      </rPr>
      <t>с. Кетово</t>
    </r>
  </si>
  <si>
    <r>
      <rPr>
        <b/>
        <i/>
        <sz val="7"/>
        <color indexed="8"/>
        <rFont val="Times New Roman"/>
        <family val="1"/>
      </rPr>
      <t xml:space="preserve">  </t>
    </r>
    <r>
      <rPr>
        <b/>
        <i/>
        <sz val="8"/>
        <color indexed="8"/>
        <rFont val="Arial"/>
        <family val="2"/>
      </rPr>
      <t>с. Кетово</t>
    </r>
  </si>
  <si>
    <r>
      <rPr>
        <b/>
        <i/>
        <sz val="7"/>
        <color indexed="8"/>
        <rFont val="Times New Roman"/>
        <family val="1"/>
      </rPr>
      <t xml:space="preserve"> </t>
    </r>
    <r>
      <rPr>
        <b/>
        <i/>
        <sz val="8"/>
        <color indexed="8"/>
        <rFont val="Arial"/>
        <family val="2"/>
      </rPr>
      <t>с. Новая Сидоровка</t>
    </r>
  </si>
  <si>
    <t xml:space="preserve">Повышение уровня обеспеченности сельского населения питьевой водой </t>
  </si>
  <si>
    <t>Создание условий для развития жилищного строительства в сельской местности</t>
  </si>
  <si>
    <t xml:space="preserve">Активизация участия сельских сообществ в решении вопросов местного значения </t>
  </si>
  <si>
    <t xml:space="preserve">Отдел сельского хозяйства и развития сельских территорий Администрации Кетовского района; </t>
  </si>
  <si>
    <t xml:space="preserve">Отдел сельского хозяйства и развития сельских территорий Администрации Кетовского района; Отдел службы заказчика, строительства и ЖКХ ; </t>
  </si>
  <si>
    <t>Повышение уровня газификации сетевым газом в сельской местности</t>
  </si>
  <si>
    <t>Отдел службы заказчика, строительства и ЖКХ Администрации Кетовского района ; Комитет по физкультуре и спорту Администрации Кетовского района</t>
  </si>
  <si>
    <t xml:space="preserve"> Отдел службы заказчика, строительства и ЖКХ ; Отдел культуры Администрации Кетовского района.</t>
  </si>
  <si>
    <t xml:space="preserve"> Отдел службы заказчика, строительства и ЖКХ Администрации Кетовского района ; </t>
  </si>
  <si>
    <t xml:space="preserve"> Отдел службы заказчика, строительства и ЖКХ; Управление народного образования Администрации Кетовского района</t>
  </si>
  <si>
    <t>20 км</t>
  </si>
  <si>
    <t>7 км</t>
  </si>
  <si>
    <t>8 км</t>
  </si>
  <si>
    <t>11 км</t>
  </si>
  <si>
    <r>
      <rPr>
        <b/>
        <i/>
        <sz val="7"/>
        <color indexed="8"/>
        <rFont val="Times New Roman"/>
        <family val="1"/>
      </rPr>
      <t xml:space="preserve">  </t>
    </r>
    <r>
      <rPr>
        <b/>
        <i/>
        <sz val="8"/>
        <color indexed="8"/>
        <rFont val="Arial"/>
        <family val="2"/>
      </rPr>
      <t>с.Сычево 19 км</t>
    </r>
  </si>
  <si>
    <r>
      <rPr>
        <b/>
        <i/>
        <sz val="7"/>
        <color indexed="8"/>
        <rFont val="Times New Roman"/>
        <family val="1"/>
      </rPr>
      <t> </t>
    </r>
    <r>
      <rPr>
        <b/>
        <i/>
        <sz val="8"/>
        <color indexed="8"/>
        <rFont val="Arial"/>
        <family val="2"/>
      </rPr>
      <t>Строительство школы в с. Кетово ( 500 мест)</t>
    </r>
  </si>
  <si>
    <r>
      <rPr>
        <b/>
        <i/>
        <sz val="7"/>
        <color indexed="8"/>
        <rFont val="Times New Roman"/>
        <family val="1"/>
      </rPr>
      <t> </t>
    </r>
    <r>
      <rPr>
        <b/>
        <i/>
        <sz val="8"/>
        <color indexed="8"/>
        <rFont val="Arial"/>
        <family val="2"/>
      </rPr>
      <t>Строительство школы в с. Кетово(500 мест)</t>
    </r>
  </si>
  <si>
    <t xml:space="preserve"> Строительство школы в с. Введенское (400 мест)</t>
  </si>
  <si>
    <t xml:space="preserve"> Строительство школы в с. Введенское( 400 мест)</t>
  </si>
  <si>
    <t>Реконструкция стадиона в с.Кетово  ( 14303 м2)</t>
  </si>
  <si>
    <r>
      <rPr>
        <b/>
        <i/>
        <sz val="8"/>
        <color indexed="8"/>
        <rFont val="Arial"/>
        <family val="2"/>
      </rPr>
      <t>Строительство плоскостных сооружений с.Садово</t>
    </r>
    <r>
      <rPr>
        <i/>
        <sz val="8"/>
        <color indexed="8"/>
        <rFont val="Arial"/>
        <family val="2"/>
      </rPr>
      <t>е (14200 м2)</t>
    </r>
  </si>
  <si>
    <r>
      <rPr>
        <b/>
        <i/>
        <sz val="7"/>
        <color indexed="8"/>
        <rFont val="Times New Roman"/>
        <family val="1"/>
      </rPr>
      <t> </t>
    </r>
    <r>
      <rPr>
        <b/>
        <i/>
        <sz val="8"/>
        <color indexed="8"/>
        <rFont val="Arial"/>
        <family val="2"/>
      </rPr>
      <t>Строительство плоскостных сооружений с.Каширино( 14200 м2)</t>
    </r>
  </si>
  <si>
    <t>Реконструкция дома культуры в с. Садовое (450 мест)</t>
  </si>
  <si>
    <t>д. Новое Лушниково 8,8 км</t>
  </si>
  <si>
    <t>к целевой программе Кетовского района "Устойчивое развитие сельских территорий Кетовского района на 2014-2017 годы и на период до 2020 года"</t>
  </si>
  <si>
    <t xml:space="preserve"> целевой программы Кетовского района "Устойчивое развитие сельских территорий Кетовского района на 2014-2017 годы и на период до 2020 года"</t>
  </si>
  <si>
    <t xml:space="preserve"> - Детский сад</t>
  </si>
  <si>
    <t xml:space="preserve"> - Фельдшеско-акушерский пункт</t>
  </si>
  <si>
    <t xml:space="preserve"> - Физкультурно-оздоровительный центр</t>
  </si>
  <si>
    <t xml:space="preserve"> -Стадион</t>
  </si>
  <si>
    <r>
      <rPr>
        <b/>
        <i/>
        <sz val="10"/>
        <rFont val="Times New Roman"/>
        <family val="1"/>
      </rPr>
      <t>  п. Чашинский 6,2</t>
    </r>
    <r>
      <rPr>
        <b/>
        <i/>
        <sz val="10"/>
        <rFont val="Arial"/>
        <family val="2"/>
      </rPr>
      <t xml:space="preserve"> км</t>
    </r>
  </si>
  <si>
    <r>
      <rPr>
        <b/>
        <i/>
        <sz val="9"/>
        <rFont val="Times New Roman"/>
        <family val="1"/>
      </rPr>
      <t xml:space="preserve">  п. Илецкий 0,65 </t>
    </r>
    <r>
      <rPr>
        <b/>
        <i/>
        <sz val="9"/>
        <rFont val="Arial"/>
        <family val="2"/>
      </rPr>
      <t>км</t>
    </r>
  </si>
  <si>
    <r>
      <rPr>
        <b/>
        <i/>
        <sz val="7"/>
        <rFont val="Times New Roman"/>
        <family val="1"/>
      </rPr>
      <t xml:space="preserve">  </t>
    </r>
    <r>
      <rPr>
        <b/>
        <i/>
        <sz val="8"/>
        <rFont val="Arial"/>
        <family val="2"/>
      </rPr>
      <t>с. Бараба 8,4 км</t>
    </r>
  </si>
  <si>
    <r>
      <rPr>
        <b/>
        <i/>
        <sz val="7"/>
        <rFont val="Times New Roman"/>
        <family val="1"/>
      </rPr>
      <t xml:space="preserve">  </t>
    </r>
    <r>
      <rPr>
        <b/>
        <i/>
        <sz val="8"/>
        <rFont val="Arial"/>
        <family val="2"/>
      </rPr>
      <t>с. Темляково 5,24  км</t>
    </r>
  </si>
  <si>
    <t>к  мунициапальной программе Кетовского района "Устойчивое развитие сельских территорий Кетовского района на 2014-2017 годы и на период до 2020 года"</t>
  </si>
  <si>
    <t xml:space="preserve"> муниципальной программы Кетовского района"Устойчивое развитие сельских территорий Кетовского района на 2014-2017 годы и на период до 2020 года"</t>
  </si>
  <si>
    <t xml:space="preserve"> муниципальной программы Кетовского района  "Устойчивое развитие сельских территорий Кетовского района на 2014-2017 годы и на период до 2020 года"</t>
  </si>
  <si>
    <t>к муниципальной программе Кетовского района "Устойчивое развитие сельских территорий Кетовского района на 2014-2017 годы и на период до 2020 года"</t>
  </si>
  <si>
    <t xml:space="preserve"> муниципальной  программы Кетовского  "Устойчивое развитие сельских территорий Кетовского района на 2014-2017 годы и на период до 2020 года"</t>
  </si>
  <si>
    <r>
      <rPr>
        <b/>
        <i/>
        <sz val="7"/>
        <color indexed="8"/>
        <rFont val="Times New Roman"/>
        <family val="1"/>
      </rPr>
      <t>  д</t>
    </r>
    <r>
      <rPr>
        <b/>
        <i/>
        <sz val="8"/>
        <color indexed="8"/>
        <rFont val="Arial"/>
        <family val="2"/>
      </rPr>
      <t>. Лаптева  5 км</t>
    </r>
  </si>
  <si>
    <r>
      <rPr>
        <b/>
        <i/>
        <sz val="7"/>
        <rFont val="Times New Roman"/>
        <family val="1"/>
      </rPr>
      <t>  д</t>
    </r>
    <r>
      <rPr>
        <b/>
        <i/>
        <sz val="8"/>
        <rFont val="Arial"/>
        <family val="2"/>
      </rPr>
      <t>. Н -Затобольная 2  км</t>
    </r>
  </si>
  <si>
    <r>
      <rPr>
        <b/>
        <i/>
        <sz val="7"/>
        <color indexed="8"/>
        <rFont val="Times New Roman"/>
        <family val="1"/>
      </rPr>
      <t xml:space="preserve">  </t>
    </r>
    <r>
      <rPr>
        <b/>
        <i/>
        <sz val="8"/>
        <color indexed="8"/>
        <rFont val="Arial"/>
        <family val="2"/>
      </rPr>
      <t>с. Темляково 6,2 км</t>
    </r>
  </si>
  <si>
    <t>с. Новая Затобольная 1,7 км</t>
  </si>
  <si>
    <t>с. Пименовка 13,4 км</t>
  </si>
  <si>
    <t>с. Чесноки 9,5 км</t>
  </si>
  <si>
    <t>с. Сычево 11,9 км</t>
  </si>
  <si>
    <t>с. Логовушка 4,5 км</t>
  </si>
  <si>
    <t>с. Шмаково 11,8 км</t>
  </si>
  <si>
    <t>с. Галаево 4,8 км</t>
  </si>
  <si>
    <t>с. Орловка 4,5 км</t>
  </si>
  <si>
    <t>с. Галишово 16,8 км</t>
  </si>
  <si>
    <t>2021 год</t>
  </si>
  <si>
    <r>
      <rPr>
        <b/>
        <i/>
        <sz val="7"/>
        <color indexed="8"/>
        <rFont val="Times New Roman"/>
        <family val="1"/>
      </rPr>
      <t xml:space="preserve">  </t>
    </r>
    <r>
      <rPr>
        <b/>
        <i/>
        <sz val="8"/>
        <color indexed="8"/>
        <rFont val="Arial"/>
        <family val="2"/>
      </rPr>
      <t>с. Большое раково 6,2 км</t>
    </r>
  </si>
  <si>
    <t>с. Романовка 3,2 км</t>
  </si>
  <si>
    <t>с. Новокомогоровка 3,6 км</t>
  </si>
  <si>
    <t>с. Садовое</t>
  </si>
  <si>
    <t>13 км</t>
  </si>
  <si>
    <r>
      <rPr>
        <b/>
        <i/>
        <sz val="7"/>
        <color indexed="8"/>
        <rFont val="Times New Roman"/>
        <family val="1"/>
      </rPr>
      <t xml:space="preserve"> </t>
    </r>
    <r>
      <rPr>
        <b/>
        <i/>
        <sz val="8"/>
        <color indexed="8"/>
        <rFont val="Arial"/>
        <family val="2"/>
      </rPr>
      <t>Строительство плоскостных сооружений с. Иковка (1400 м2)</t>
    </r>
  </si>
  <si>
    <r>
      <rPr>
        <b/>
        <i/>
        <sz val="7"/>
        <color indexed="8"/>
        <rFont val="Times New Roman"/>
        <family val="1"/>
      </rPr>
      <t xml:space="preserve"> </t>
    </r>
    <r>
      <rPr>
        <b/>
        <i/>
        <sz val="8"/>
        <color indexed="8"/>
        <rFont val="Arial"/>
        <family val="2"/>
      </rPr>
      <t>Строительство плоскостных сооружений с. Введенка (2000 м2)</t>
    </r>
  </si>
  <si>
    <r>
      <rPr>
        <b/>
        <i/>
        <sz val="7"/>
        <color indexed="8"/>
        <rFont val="Times New Roman"/>
        <family val="1"/>
      </rPr>
      <t xml:space="preserve"> </t>
    </r>
    <r>
      <rPr>
        <b/>
        <i/>
        <sz val="8"/>
        <color indexed="8"/>
        <rFont val="Arial"/>
        <family val="2"/>
      </rPr>
      <t xml:space="preserve">Строительство плоскостных сооружений с. Большое Чаусово </t>
    </r>
  </si>
  <si>
    <r>
      <rPr>
        <b/>
        <i/>
        <sz val="7"/>
        <color indexed="8"/>
        <rFont val="Times New Roman"/>
        <family val="1"/>
      </rPr>
      <t xml:space="preserve"> </t>
    </r>
    <r>
      <rPr>
        <b/>
        <i/>
        <sz val="8"/>
        <color indexed="8"/>
        <rFont val="Arial"/>
        <family val="2"/>
      </rPr>
      <t xml:space="preserve">Строительство плоскостных сооружений с. Колташево </t>
    </r>
  </si>
  <si>
    <t>к  муниципальной программе  Кетовского района"Устойчивое развитие сельских территорий Кетовского района на 2014-2017 годы и на период до 2020 года"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</si>
</sst>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8"/>
      <color indexed="8"/>
      <name val="Arial"/>
      <family val="2"/>
    </font>
    <font>
      <b/>
      <i/>
      <sz val="7"/>
      <color indexed="8"/>
      <name val="Times New Roman"/>
      <family val="1"/>
    </font>
    <font>
      <i/>
      <sz val="8"/>
      <color indexed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7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Border="1" applyAlignment="1">
      <alignment horizontal="left" vertical="top" wrapText="1" indent="3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 indent="2"/>
    </xf>
    <xf numFmtId="0" fontId="0" fillId="0" borderId="12" xfId="0" applyFill="1" applyBorder="1" applyAlignment="1">
      <alignment horizontal="left" vertical="top" wrapText="1" indent="2"/>
    </xf>
    <xf numFmtId="0" fontId="59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5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0" fontId="0" fillId="0" borderId="11" xfId="0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3"/>
  <sheetViews>
    <sheetView tabSelected="1" zoomScalePageLayoutView="0" workbookViewId="0" topLeftCell="A197">
      <selection activeCell="J222" sqref="J222"/>
    </sheetView>
  </sheetViews>
  <sheetFormatPr defaultColWidth="9.140625" defaultRowHeight="12.75"/>
  <cols>
    <col min="1" max="1" width="4.57421875" style="9" customWidth="1"/>
    <col min="2" max="2" width="32.421875" style="9" customWidth="1"/>
    <col min="3" max="3" width="9.8515625" style="9" customWidth="1"/>
    <col min="4" max="4" width="10.00390625" style="9" customWidth="1"/>
    <col min="5" max="5" width="12.00390625" style="9" customWidth="1"/>
    <col min="6" max="6" width="13.28125" style="9" customWidth="1"/>
    <col min="7" max="7" width="14.140625" style="9" customWidth="1"/>
    <col min="8" max="8" width="9.7109375" style="9" customWidth="1"/>
    <col min="9" max="9" width="18.421875" style="9" customWidth="1"/>
    <col min="10" max="10" width="21.57421875" style="9" customWidth="1"/>
  </cols>
  <sheetData>
    <row r="1" spans="8:10" ht="12.75">
      <c r="H1" s="83" t="s">
        <v>4</v>
      </c>
      <c r="I1" s="83"/>
      <c r="J1" s="83"/>
    </row>
    <row r="2" spans="8:10" ht="55.5" customHeight="1">
      <c r="H2" s="84" t="s">
        <v>177</v>
      </c>
      <c r="I2" s="84"/>
      <c r="J2" s="84"/>
    </row>
    <row r="3" spans="1:10" ht="12.75">
      <c r="A3" s="92" t="s">
        <v>6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25.5" customHeight="1">
      <c r="A4" s="92" t="s">
        <v>151</v>
      </c>
      <c r="B4" s="92"/>
      <c r="C4" s="92"/>
      <c r="D4" s="92"/>
      <c r="E4" s="92"/>
      <c r="F4" s="92"/>
      <c r="G4" s="92"/>
      <c r="H4" s="92"/>
      <c r="I4" s="92"/>
      <c r="J4" s="92"/>
    </row>
    <row r="5" spans="7:10" ht="20.25" customHeight="1">
      <c r="G5" s="85" t="s">
        <v>46</v>
      </c>
      <c r="H5" s="85"/>
      <c r="I5" s="85"/>
      <c r="J5" s="85"/>
    </row>
    <row r="6" spans="1:10" ht="18" customHeight="1">
      <c r="A6" s="86"/>
      <c r="B6" s="87"/>
      <c r="C6" s="98" t="s">
        <v>18</v>
      </c>
      <c r="D6" s="98" t="s">
        <v>7</v>
      </c>
      <c r="E6" s="95" t="s">
        <v>0</v>
      </c>
      <c r="F6" s="96"/>
      <c r="G6" s="96"/>
      <c r="H6" s="97"/>
      <c r="I6" s="98" t="s">
        <v>5</v>
      </c>
      <c r="J6" s="98" t="s">
        <v>3</v>
      </c>
    </row>
    <row r="7" spans="1:23" ht="72">
      <c r="A7" s="88"/>
      <c r="B7" s="89"/>
      <c r="C7" s="99"/>
      <c r="D7" s="99"/>
      <c r="E7" s="3" t="s">
        <v>44</v>
      </c>
      <c r="F7" s="3" t="s">
        <v>1</v>
      </c>
      <c r="G7" s="3" t="s">
        <v>2</v>
      </c>
      <c r="H7" s="3" t="s">
        <v>43</v>
      </c>
      <c r="I7" s="99"/>
      <c r="J7" s="99"/>
      <c r="K7" s="55"/>
      <c r="L7" s="55"/>
      <c r="M7" s="56"/>
      <c r="N7" s="56"/>
      <c r="O7" s="56"/>
      <c r="P7" s="56"/>
      <c r="Q7" s="56"/>
      <c r="R7" s="56"/>
      <c r="S7" s="56"/>
      <c r="T7" s="56"/>
      <c r="U7" s="9"/>
      <c r="V7" s="9"/>
      <c r="W7" s="9"/>
    </row>
    <row r="8" spans="1:23" ht="30" customHeight="1">
      <c r="A8" s="90" t="s">
        <v>8</v>
      </c>
      <c r="B8" s="90"/>
      <c r="C8" s="90"/>
      <c r="D8" s="90"/>
      <c r="E8" s="90"/>
      <c r="F8" s="90"/>
      <c r="G8" s="90"/>
      <c r="H8" s="90"/>
      <c r="I8" s="90"/>
      <c r="J8" s="90"/>
      <c r="K8" s="55"/>
      <c r="L8" s="55"/>
      <c r="M8" s="56"/>
      <c r="N8" s="56"/>
      <c r="O8" s="54"/>
      <c r="P8" s="54"/>
      <c r="Q8" s="54"/>
      <c r="R8" s="54"/>
      <c r="S8" s="56"/>
      <c r="T8" s="56"/>
      <c r="U8" s="9"/>
      <c r="V8" s="9"/>
      <c r="W8" s="9"/>
    </row>
    <row r="9" spans="1:10" ht="29.25" customHeight="1">
      <c r="A9" s="91" t="s">
        <v>9</v>
      </c>
      <c r="B9" s="91"/>
      <c r="C9" s="91"/>
      <c r="D9" s="91"/>
      <c r="E9" s="91"/>
      <c r="F9" s="91"/>
      <c r="G9" s="91"/>
      <c r="H9" s="91"/>
      <c r="I9" s="91"/>
      <c r="J9" s="91"/>
    </row>
    <row r="10" spans="1:10" ht="78.75">
      <c r="A10" s="4" t="s">
        <v>10</v>
      </c>
      <c r="B10" s="44" t="s">
        <v>28</v>
      </c>
      <c r="C10" s="7"/>
      <c r="D10" s="40">
        <f>D11+D12+D13+D14+D15+D16+D17</f>
        <v>64070</v>
      </c>
      <c r="E10" s="40">
        <f>E11+E12+E13+E14+E15+E16+E17</f>
        <v>28234.12938</v>
      </c>
      <c r="F10" s="40">
        <f>F11+F12+F13+F14+F15+F16+F17</f>
        <v>18882.87062</v>
      </c>
      <c r="G10" s="40">
        <f>G11+G12+G13+G14+G15+G16+G17</f>
        <v>0</v>
      </c>
      <c r="H10" s="40">
        <f>H11+H12+H13+H14+H15+H16+H17</f>
        <v>23001</v>
      </c>
      <c r="I10" s="57" t="s">
        <v>119</v>
      </c>
      <c r="J10" s="52" t="s">
        <v>107</v>
      </c>
    </row>
    <row r="11" spans="1:10" ht="12.75">
      <c r="A11" s="4"/>
      <c r="B11" s="43">
        <v>667.5</v>
      </c>
      <c r="C11" s="7" t="s">
        <v>11</v>
      </c>
      <c r="D11" s="6">
        <f>E11+F11+H11</f>
        <v>13150</v>
      </c>
      <c r="E11" s="32">
        <v>5260</v>
      </c>
      <c r="F11" s="32">
        <v>3945</v>
      </c>
      <c r="G11" s="32"/>
      <c r="H11" s="32">
        <f>F11</f>
        <v>3945</v>
      </c>
      <c r="I11" s="52"/>
      <c r="J11" s="6"/>
    </row>
    <row r="12" spans="1:10" ht="12.75">
      <c r="A12" s="4"/>
      <c r="B12" s="43">
        <v>960</v>
      </c>
      <c r="C12" s="7" t="s">
        <v>12</v>
      </c>
      <c r="D12" s="6">
        <f>E12+F12+H12</f>
        <v>18913</v>
      </c>
      <c r="E12" s="32">
        <v>7565</v>
      </c>
      <c r="F12" s="32">
        <v>5674</v>
      </c>
      <c r="G12" s="32"/>
      <c r="H12" s="32">
        <f>F12</f>
        <v>5674</v>
      </c>
      <c r="I12" s="52"/>
      <c r="J12" s="6"/>
    </row>
    <row r="13" spans="1:10" ht="12.75">
      <c r="A13" s="4"/>
      <c r="B13" s="43">
        <v>600</v>
      </c>
      <c r="C13" s="7" t="s">
        <v>13</v>
      </c>
      <c r="D13" s="6">
        <f>E13+F13+H13</f>
        <v>11820</v>
      </c>
      <c r="E13" s="32">
        <v>4728</v>
      </c>
      <c r="F13" s="32">
        <v>3546</v>
      </c>
      <c r="G13" s="32"/>
      <c r="H13" s="32">
        <f>F13</f>
        <v>3546</v>
      </c>
      <c r="I13" s="52"/>
      <c r="J13" s="6"/>
    </row>
    <row r="14" spans="1:10" ht="12.75">
      <c r="A14" s="4"/>
      <c r="B14" s="43">
        <v>641</v>
      </c>
      <c r="C14" s="7" t="s">
        <v>14</v>
      </c>
      <c r="D14" s="6">
        <f>E14+F14+H14</f>
        <v>12627</v>
      </c>
      <c r="E14" s="32">
        <v>5051</v>
      </c>
      <c r="F14" s="32">
        <v>3788</v>
      </c>
      <c r="G14" s="32"/>
      <c r="H14" s="32">
        <f>F14</f>
        <v>3788</v>
      </c>
      <c r="I14" s="6"/>
      <c r="J14" s="6"/>
    </row>
    <row r="15" spans="1:10" ht="12.75">
      <c r="A15" s="4"/>
      <c r="B15" s="43">
        <v>215</v>
      </c>
      <c r="C15" s="7" t="s">
        <v>15</v>
      </c>
      <c r="D15" s="6">
        <v>2140</v>
      </c>
      <c r="E15" s="32">
        <v>590.12938</v>
      </c>
      <c r="F15" s="32">
        <v>1549.87062</v>
      </c>
      <c r="G15" s="32">
        <v>0</v>
      </c>
      <c r="H15" s="32">
        <v>1904</v>
      </c>
      <c r="I15" s="6"/>
      <c r="J15" s="6"/>
    </row>
    <row r="16" spans="1:10" ht="12.75">
      <c r="A16" s="4"/>
      <c r="B16" s="43">
        <v>382.7</v>
      </c>
      <c r="C16" s="7" t="s">
        <v>16</v>
      </c>
      <c r="D16" s="6">
        <v>4548</v>
      </c>
      <c r="E16" s="32">
        <v>4229</v>
      </c>
      <c r="F16" s="32">
        <v>319</v>
      </c>
      <c r="G16" s="32">
        <v>0</v>
      </c>
      <c r="H16" s="32">
        <v>3741</v>
      </c>
      <c r="I16" s="6"/>
      <c r="J16" s="6"/>
    </row>
    <row r="17" spans="1:10" ht="12.75">
      <c r="A17" s="4"/>
      <c r="B17" s="43">
        <v>73.8</v>
      </c>
      <c r="C17" s="7" t="s">
        <v>17</v>
      </c>
      <c r="D17" s="6">
        <v>872</v>
      </c>
      <c r="E17" s="32">
        <v>811</v>
      </c>
      <c r="F17" s="32">
        <v>61</v>
      </c>
      <c r="G17" s="32">
        <v>0</v>
      </c>
      <c r="H17" s="32">
        <v>403</v>
      </c>
      <c r="I17" s="6"/>
      <c r="J17" s="6"/>
    </row>
    <row r="18" spans="1:10" ht="24" customHeight="1">
      <c r="A18" s="4" t="s">
        <v>19</v>
      </c>
      <c r="B18" s="44" t="s">
        <v>71</v>
      </c>
      <c r="C18" s="7"/>
      <c r="D18" s="40">
        <f>D19+D20+D21+D22+D23+D24+D25</f>
        <v>28113</v>
      </c>
      <c r="E18" s="40">
        <f>E19+E20+E21+E22+E23+E24+E25</f>
        <v>15085.12938</v>
      </c>
      <c r="F18" s="40">
        <f>F19+F20+F21+F22+F23+F24+F25</f>
        <v>7560.87062</v>
      </c>
      <c r="G18" s="40">
        <f>G19+G20+G21+G22+G23+G24+G25</f>
        <v>0</v>
      </c>
      <c r="H18" s="40">
        <f>H19+H20+H21+H22+H23+H24+H25</f>
        <v>8072.9</v>
      </c>
      <c r="I18" s="6"/>
      <c r="J18" s="6"/>
    </row>
    <row r="19" spans="1:10" ht="12.75">
      <c r="A19" s="4"/>
      <c r="B19" s="43">
        <v>120</v>
      </c>
      <c r="C19" s="7" t="s">
        <v>11</v>
      </c>
      <c r="D19" s="6">
        <f aca="true" t="shared" si="0" ref="D19:D25">E19+F19+H19</f>
        <v>2364</v>
      </c>
      <c r="E19" s="32">
        <v>946</v>
      </c>
      <c r="F19" s="32">
        <v>709</v>
      </c>
      <c r="G19" s="32"/>
      <c r="H19" s="32">
        <f aca="true" t="shared" si="1" ref="H19:H25">F19</f>
        <v>709</v>
      </c>
      <c r="I19" s="6"/>
      <c r="J19" s="6"/>
    </row>
    <row r="20" spans="1:10" ht="12.75">
      <c r="A20" s="4"/>
      <c r="B20" s="43">
        <v>300</v>
      </c>
      <c r="C20" s="7" t="s">
        <v>12</v>
      </c>
      <c r="D20" s="6">
        <f t="shared" si="0"/>
        <v>5910</v>
      </c>
      <c r="E20" s="6">
        <v>2364</v>
      </c>
      <c r="F20" s="6">
        <v>1773</v>
      </c>
      <c r="G20" s="6"/>
      <c r="H20" s="6">
        <f t="shared" si="1"/>
        <v>1773</v>
      </c>
      <c r="I20" s="6"/>
      <c r="J20" s="6"/>
    </row>
    <row r="21" spans="1:10" ht="12.75">
      <c r="A21" s="4"/>
      <c r="B21" s="43">
        <v>240</v>
      </c>
      <c r="C21" s="7" t="s">
        <v>13</v>
      </c>
      <c r="D21" s="6">
        <f t="shared" si="0"/>
        <v>4727</v>
      </c>
      <c r="E21" s="6">
        <v>1891</v>
      </c>
      <c r="F21" s="6">
        <v>1418</v>
      </c>
      <c r="G21" s="6"/>
      <c r="H21" s="6">
        <f t="shared" si="1"/>
        <v>1418</v>
      </c>
      <c r="I21" s="6"/>
      <c r="J21" s="6"/>
    </row>
    <row r="22" spans="1:10" ht="12.75">
      <c r="A22" s="4"/>
      <c r="B22" s="43">
        <v>115</v>
      </c>
      <c r="C22" s="7" t="s">
        <v>14</v>
      </c>
      <c r="D22" s="6">
        <f t="shared" si="0"/>
        <v>2266</v>
      </c>
      <c r="E22" s="6">
        <v>906</v>
      </c>
      <c r="F22" s="6">
        <v>680</v>
      </c>
      <c r="G22" s="6"/>
      <c r="H22" s="6">
        <f t="shared" si="1"/>
        <v>680</v>
      </c>
      <c r="I22" s="6"/>
      <c r="J22" s="6"/>
    </row>
    <row r="23" spans="1:10" ht="12.75">
      <c r="A23" s="4"/>
      <c r="B23" s="43">
        <v>215</v>
      </c>
      <c r="C23" s="7" t="s">
        <v>15</v>
      </c>
      <c r="D23" s="6">
        <v>2140</v>
      </c>
      <c r="E23" s="32">
        <v>590.12938</v>
      </c>
      <c r="F23" s="32">
        <v>1549.87062</v>
      </c>
      <c r="G23" s="32">
        <v>0</v>
      </c>
      <c r="H23" s="32">
        <v>1904</v>
      </c>
      <c r="I23" s="6"/>
      <c r="J23" s="6"/>
    </row>
    <row r="24" spans="1:10" ht="12.75">
      <c r="A24" s="4"/>
      <c r="B24" s="43">
        <v>701.9</v>
      </c>
      <c r="C24" s="7" t="s">
        <v>16</v>
      </c>
      <c r="D24" s="6">
        <v>7750</v>
      </c>
      <c r="E24" s="6">
        <v>7206</v>
      </c>
      <c r="F24" s="6">
        <v>544</v>
      </c>
      <c r="G24" s="6">
        <v>0</v>
      </c>
      <c r="H24" s="6">
        <v>701.9</v>
      </c>
      <c r="I24" s="6"/>
      <c r="J24" s="6"/>
    </row>
    <row r="25" spans="1:10" ht="12.75">
      <c r="A25" s="4"/>
      <c r="B25" s="43">
        <v>150</v>
      </c>
      <c r="C25" s="7" t="s">
        <v>17</v>
      </c>
      <c r="D25" s="6">
        <f t="shared" si="0"/>
        <v>2956</v>
      </c>
      <c r="E25" s="6">
        <v>1182</v>
      </c>
      <c r="F25" s="6">
        <v>887</v>
      </c>
      <c r="G25" s="6"/>
      <c r="H25" s="6">
        <f t="shared" si="1"/>
        <v>887</v>
      </c>
      <c r="I25" s="6"/>
      <c r="J25" s="6"/>
    </row>
    <row r="26" spans="1:10" ht="12.75">
      <c r="A26" s="93" t="s">
        <v>20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12.75">
      <c r="A27" s="103" t="s">
        <v>21</v>
      </c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0" ht="87" customHeight="1">
      <c r="A28" s="37" t="s">
        <v>22</v>
      </c>
      <c r="B28" s="44" t="s">
        <v>23</v>
      </c>
      <c r="C28" s="38"/>
      <c r="D28" s="40">
        <f>D33+D37+D41+D45</f>
        <v>1800000</v>
      </c>
      <c r="E28" s="40">
        <f>E33+E37+E41+E45</f>
        <v>540000</v>
      </c>
      <c r="F28" s="40">
        <f>F33+F37+F41+F45</f>
        <v>720000</v>
      </c>
      <c r="G28" s="40">
        <f>G33+G37+G41+G45</f>
        <v>180000</v>
      </c>
      <c r="H28" s="40">
        <f>H33+H37+H41+H45</f>
        <v>360000</v>
      </c>
      <c r="I28" s="57" t="s">
        <v>125</v>
      </c>
      <c r="J28" s="53" t="s">
        <v>108</v>
      </c>
    </row>
    <row r="29" spans="1:10" ht="12.75" hidden="1">
      <c r="A29" s="37"/>
      <c r="B29" s="21"/>
      <c r="C29" s="38" t="s">
        <v>11</v>
      </c>
      <c r="D29" s="32"/>
      <c r="E29" s="32"/>
      <c r="F29" s="32"/>
      <c r="G29" s="32"/>
      <c r="H29" s="32"/>
      <c r="I29" s="32"/>
      <c r="J29" s="32"/>
    </row>
    <row r="30" spans="1:10" ht="12.75" hidden="1">
      <c r="A30" s="37"/>
      <c r="B30" s="21" t="s">
        <v>24</v>
      </c>
      <c r="C30" s="38"/>
      <c r="D30" s="32"/>
      <c r="E30" s="32"/>
      <c r="F30" s="32"/>
      <c r="G30" s="32"/>
      <c r="H30" s="32"/>
      <c r="I30" s="32"/>
      <c r="J30" s="32"/>
    </row>
    <row r="31" spans="1:10" ht="12.75" hidden="1">
      <c r="A31" s="37"/>
      <c r="B31" s="31"/>
      <c r="C31" s="38"/>
      <c r="D31" s="32"/>
      <c r="E31" s="32"/>
      <c r="F31" s="32"/>
      <c r="G31" s="32"/>
      <c r="H31" s="32"/>
      <c r="I31" s="32"/>
      <c r="J31" s="32"/>
    </row>
    <row r="32" spans="1:10" ht="12.75">
      <c r="A32" s="37"/>
      <c r="B32" s="31"/>
      <c r="C32" s="38"/>
      <c r="D32" s="32"/>
      <c r="E32" s="32"/>
      <c r="F32" s="32"/>
      <c r="G32" s="32"/>
      <c r="H32" s="32"/>
      <c r="I32" s="32"/>
      <c r="J32" s="32"/>
    </row>
    <row r="33" spans="1:10" ht="12.75">
      <c r="A33" s="37"/>
      <c r="B33" s="45"/>
      <c r="C33" s="41" t="s">
        <v>12</v>
      </c>
      <c r="D33" s="32">
        <f>D35</f>
        <v>500000</v>
      </c>
      <c r="E33" s="32">
        <f>E35</f>
        <v>150000</v>
      </c>
      <c r="F33" s="32">
        <f>F35</f>
        <v>200000</v>
      </c>
      <c r="G33" s="32">
        <f>G35</f>
        <v>50000</v>
      </c>
      <c r="H33" s="32">
        <f>H35</f>
        <v>100000</v>
      </c>
      <c r="I33" s="32"/>
      <c r="J33" s="32"/>
    </row>
    <row r="34" spans="1:10" ht="12.75">
      <c r="A34" s="37"/>
      <c r="B34" s="21"/>
      <c r="C34" s="38"/>
      <c r="D34" s="32"/>
      <c r="E34" s="32"/>
      <c r="F34" s="32"/>
      <c r="G34" s="32"/>
      <c r="H34" s="32"/>
      <c r="I34" s="32"/>
      <c r="J34" s="32"/>
    </row>
    <row r="35" spans="1:10" ht="21.75">
      <c r="A35" s="37"/>
      <c r="B35" s="45" t="s">
        <v>131</v>
      </c>
      <c r="C35" s="38"/>
      <c r="D35" s="32">
        <f>E35+F35+G35+H35</f>
        <v>500000</v>
      </c>
      <c r="E35" s="32">
        <v>150000</v>
      </c>
      <c r="F35" s="32">
        <v>200000</v>
      </c>
      <c r="G35" s="32">
        <v>50000</v>
      </c>
      <c r="H35" s="32">
        <v>100000</v>
      </c>
      <c r="I35" s="32"/>
      <c r="J35" s="32"/>
    </row>
    <row r="36" spans="1:10" ht="12.75">
      <c r="A36" s="37"/>
      <c r="B36" s="46"/>
      <c r="C36" s="38"/>
      <c r="D36" s="32"/>
      <c r="E36" s="32"/>
      <c r="F36" s="32"/>
      <c r="G36" s="32"/>
      <c r="H36" s="32"/>
      <c r="I36" s="32"/>
      <c r="J36" s="32"/>
    </row>
    <row r="37" spans="1:10" ht="12.75">
      <c r="A37" s="37"/>
      <c r="B37" s="46"/>
      <c r="C37" s="41" t="s">
        <v>13</v>
      </c>
      <c r="D37" s="32">
        <f>D39</f>
        <v>500000</v>
      </c>
      <c r="E37" s="32">
        <f>E39</f>
        <v>150000</v>
      </c>
      <c r="F37" s="32">
        <f>F39</f>
        <v>200000</v>
      </c>
      <c r="G37" s="32">
        <f>G39</f>
        <v>50000</v>
      </c>
      <c r="H37" s="32">
        <f>H39</f>
        <v>100000</v>
      </c>
      <c r="I37" s="32"/>
      <c r="J37" s="32"/>
    </row>
    <row r="38" spans="1:10" ht="12.75">
      <c r="A38" s="37"/>
      <c r="B38" s="46"/>
      <c r="C38" s="38"/>
      <c r="D38" s="32"/>
      <c r="E38" s="32"/>
      <c r="F38" s="32"/>
      <c r="G38" s="32"/>
      <c r="H38" s="32"/>
      <c r="I38" s="32"/>
      <c r="J38" s="32"/>
    </row>
    <row r="39" spans="1:10" ht="21.75">
      <c r="A39" s="37"/>
      <c r="B39" s="45" t="s">
        <v>132</v>
      </c>
      <c r="C39" s="38"/>
      <c r="D39" s="32">
        <f>E39+F39+G39+H39</f>
        <v>500000</v>
      </c>
      <c r="E39" s="32">
        <v>150000</v>
      </c>
      <c r="F39" s="32">
        <v>200000</v>
      </c>
      <c r="G39" s="32">
        <v>50000</v>
      </c>
      <c r="H39" s="32">
        <v>100000</v>
      </c>
      <c r="I39" s="32"/>
      <c r="J39" s="32"/>
    </row>
    <row r="40" spans="1:10" ht="12.75">
      <c r="A40" s="37"/>
      <c r="B40" s="46"/>
      <c r="C40" s="38"/>
      <c r="D40" s="32"/>
      <c r="E40" s="32"/>
      <c r="F40" s="32"/>
      <c r="G40" s="32"/>
      <c r="H40" s="32"/>
      <c r="I40" s="32"/>
      <c r="J40" s="32"/>
    </row>
    <row r="41" spans="1:10" ht="12.75">
      <c r="A41" s="37"/>
      <c r="B41" s="46"/>
      <c r="C41" s="41" t="s">
        <v>14</v>
      </c>
      <c r="D41" s="32">
        <f>D43</f>
        <v>400000</v>
      </c>
      <c r="E41" s="32">
        <f>E43</f>
        <v>120000</v>
      </c>
      <c r="F41" s="32">
        <f>F43</f>
        <v>160000</v>
      </c>
      <c r="G41" s="32">
        <f>G43</f>
        <v>40000</v>
      </c>
      <c r="H41" s="32">
        <f>H43</f>
        <v>80000</v>
      </c>
      <c r="I41" s="32"/>
      <c r="J41" s="32"/>
    </row>
    <row r="42" spans="1:10" ht="12.75">
      <c r="A42" s="37"/>
      <c r="B42" s="46"/>
      <c r="C42" s="38"/>
      <c r="D42" s="32"/>
      <c r="E42" s="32"/>
      <c r="F42" s="32"/>
      <c r="G42" s="32"/>
      <c r="H42" s="32"/>
      <c r="I42" s="32"/>
      <c r="J42" s="32"/>
    </row>
    <row r="43" spans="1:10" ht="21.75">
      <c r="A43" s="37"/>
      <c r="B43" s="47" t="s">
        <v>133</v>
      </c>
      <c r="C43" s="38"/>
      <c r="D43" s="32">
        <f>E43+F43+G43+H43</f>
        <v>400000</v>
      </c>
      <c r="E43" s="32">
        <v>120000</v>
      </c>
      <c r="F43" s="32">
        <v>160000</v>
      </c>
      <c r="G43" s="32">
        <v>40000</v>
      </c>
      <c r="H43" s="32">
        <v>80000</v>
      </c>
      <c r="I43" s="32"/>
      <c r="J43" s="32"/>
    </row>
    <row r="44" spans="1:10" ht="12.75">
      <c r="A44" s="37"/>
      <c r="B44" s="46"/>
      <c r="C44" s="38"/>
      <c r="D44" s="32"/>
      <c r="E44" s="32"/>
      <c r="F44" s="32"/>
      <c r="G44" s="32"/>
      <c r="H44" s="32"/>
      <c r="I44" s="32"/>
      <c r="J44" s="32"/>
    </row>
    <row r="45" spans="1:10" ht="12.75">
      <c r="A45" s="37"/>
      <c r="B45" s="46"/>
      <c r="C45" s="41" t="s">
        <v>15</v>
      </c>
      <c r="D45" s="32">
        <f>D47</f>
        <v>400000</v>
      </c>
      <c r="E45" s="32">
        <f>E47</f>
        <v>120000</v>
      </c>
      <c r="F45" s="32">
        <f>F47</f>
        <v>160000</v>
      </c>
      <c r="G45" s="32">
        <f>G47</f>
        <v>40000</v>
      </c>
      <c r="H45" s="32">
        <f>H47</f>
        <v>80000</v>
      </c>
      <c r="I45" s="32"/>
      <c r="J45" s="32"/>
    </row>
    <row r="46" spans="1:10" ht="12.75">
      <c r="A46" s="37"/>
      <c r="B46" s="46"/>
      <c r="C46" s="38"/>
      <c r="D46" s="32"/>
      <c r="E46" s="32"/>
      <c r="F46" s="32"/>
      <c r="G46" s="32"/>
      <c r="H46" s="32"/>
      <c r="I46" s="32"/>
      <c r="J46" s="32"/>
    </row>
    <row r="47" spans="1:10" ht="21.75">
      <c r="A47" s="37"/>
      <c r="B47" s="47" t="s">
        <v>134</v>
      </c>
      <c r="C47" s="38"/>
      <c r="D47" s="32">
        <f>E47+F47+G47+H47</f>
        <v>400000</v>
      </c>
      <c r="E47" s="32">
        <v>120000</v>
      </c>
      <c r="F47" s="32">
        <v>160000</v>
      </c>
      <c r="G47" s="32">
        <v>40000</v>
      </c>
      <c r="H47" s="32">
        <v>80000</v>
      </c>
      <c r="I47" s="32"/>
      <c r="J47" s="32"/>
    </row>
    <row r="48" spans="1:10" ht="12.75" hidden="1">
      <c r="A48" s="37"/>
      <c r="B48" s="21"/>
      <c r="C48" s="38"/>
      <c r="D48" s="32"/>
      <c r="E48" s="32"/>
      <c r="F48" s="32"/>
      <c r="G48" s="32"/>
      <c r="H48" s="32"/>
      <c r="I48" s="32"/>
      <c r="J48" s="32"/>
    </row>
    <row r="49" spans="1:10" ht="12.75" hidden="1">
      <c r="A49" s="37"/>
      <c r="B49" s="21"/>
      <c r="C49" s="38" t="s">
        <v>16</v>
      </c>
      <c r="D49" s="32"/>
      <c r="E49" s="32"/>
      <c r="F49" s="32"/>
      <c r="G49" s="32"/>
      <c r="H49" s="32"/>
      <c r="I49" s="32"/>
      <c r="J49" s="32"/>
    </row>
    <row r="50" spans="1:10" ht="12.75" hidden="1">
      <c r="A50" s="37"/>
      <c r="B50" s="21" t="s">
        <v>24</v>
      </c>
      <c r="C50" s="38"/>
      <c r="D50" s="32"/>
      <c r="E50" s="32"/>
      <c r="F50" s="32"/>
      <c r="G50" s="32"/>
      <c r="H50" s="32"/>
      <c r="I50" s="32"/>
      <c r="J50" s="32"/>
    </row>
    <row r="51" spans="1:10" ht="12.75" hidden="1">
      <c r="A51" s="37"/>
      <c r="B51" s="21"/>
      <c r="C51" s="38"/>
      <c r="D51" s="32"/>
      <c r="E51" s="32"/>
      <c r="F51" s="32"/>
      <c r="G51" s="32"/>
      <c r="H51" s="32"/>
      <c r="I51" s="32"/>
      <c r="J51" s="32"/>
    </row>
    <row r="52" spans="1:10" ht="12.75" hidden="1">
      <c r="A52" s="37"/>
      <c r="B52" s="21"/>
      <c r="C52" s="38"/>
      <c r="D52" s="32"/>
      <c r="E52" s="32"/>
      <c r="F52" s="32"/>
      <c r="G52" s="32"/>
      <c r="H52" s="32"/>
      <c r="I52" s="32"/>
      <c r="J52" s="32"/>
    </row>
    <row r="53" spans="1:10" ht="12.75" hidden="1">
      <c r="A53" s="37"/>
      <c r="B53" s="21"/>
      <c r="C53" s="38" t="s">
        <v>17</v>
      </c>
      <c r="D53" s="32"/>
      <c r="E53" s="32"/>
      <c r="F53" s="32"/>
      <c r="G53" s="32"/>
      <c r="H53" s="32"/>
      <c r="I53" s="32"/>
      <c r="J53" s="32"/>
    </row>
    <row r="54" spans="1:10" ht="12.75" hidden="1">
      <c r="A54" s="37"/>
      <c r="B54" s="21" t="s">
        <v>24</v>
      </c>
      <c r="C54" s="38"/>
      <c r="D54" s="32"/>
      <c r="E54" s="32"/>
      <c r="F54" s="32"/>
      <c r="G54" s="32"/>
      <c r="H54" s="32"/>
      <c r="I54" s="32"/>
      <c r="J54" s="32"/>
    </row>
    <row r="55" spans="1:10" ht="12.75" hidden="1">
      <c r="A55" s="37"/>
      <c r="B55" s="21"/>
      <c r="C55" s="38"/>
      <c r="D55" s="32"/>
      <c r="E55" s="32"/>
      <c r="F55" s="32"/>
      <c r="G55" s="32"/>
      <c r="H55" s="32"/>
      <c r="I55" s="32"/>
      <c r="J55" s="32"/>
    </row>
    <row r="56" spans="1:10" ht="12.75" hidden="1">
      <c r="A56" s="37"/>
      <c r="B56" s="21"/>
      <c r="C56" s="38"/>
      <c r="D56" s="32"/>
      <c r="E56" s="32"/>
      <c r="F56" s="32"/>
      <c r="G56" s="32"/>
      <c r="H56" s="32"/>
      <c r="I56" s="32"/>
      <c r="J56" s="32"/>
    </row>
    <row r="57" spans="1:10" ht="12.75" hidden="1">
      <c r="A57" s="59"/>
      <c r="B57" s="60"/>
      <c r="C57" s="61"/>
      <c r="D57" s="62"/>
      <c r="E57" s="63"/>
      <c r="F57" s="64"/>
      <c r="G57" s="64"/>
      <c r="H57" s="65"/>
      <c r="I57" s="62"/>
      <c r="J57" s="62"/>
    </row>
    <row r="58" spans="1:10" ht="12.75" hidden="1">
      <c r="A58" s="59"/>
      <c r="B58" s="60"/>
      <c r="C58" s="61"/>
      <c r="D58" s="62"/>
      <c r="E58" s="63"/>
      <c r="F58" s="64"/>
      <c r="G58" s="64"/>
      <c r="H58" s="65"/>
      <c r="I58" s="62"/>
      <c r="J58" s="62"/>
    </row>
    <row r="59" spans="1:10" ht="12.75" hidden="1">
      <c r="A59" s="59"/>
      <c r="B59" s="60"/>
      <c r="C59" s="61"/>
      <c r="D59" s="62"/>
      <c r="E59" s="63"/>
      <c r="F59" s="64"/>
      <c r="G59" s="64"/>
      <c r="H59" s="65"/>
      <c r="I59" s="62"/>
      <c r="J59" s="62"/>
    </row>
    <row r="60" spans="1:10" ht="12.75" hidden="1">
      <c r="A60" s="59"/>
      <c r="B60" s="60"/>
      <c r="C60" s="61"/>
      <c r="D60" s="62"/>
      <c r="E60" s="63"/>
      <c r="F60" s="64"/>
      <c r="G60" s="64"/>
      <c r="H60" s="65"/>
      <c r="I60" s="62"/>
      <c r="J60" s="62"/>
    </row>
    <row r="61" spans="1:10" ht="12.75" hidden="1">
      <c r="A61" s="59"/>
      <c r="B61" s="60"/>
      <c r="C61" s="61"/>
      <c r="D61" s="62"/>
      <c r="E61" s="63"/>
      <c r="F61" s="64"/>
      <c r="G61" s="64"/>
      <c r="H61" s="65"/>
      <c r="I61" s="62"/>
      <c r="J61" s="62"/>
    </row>
    <row r="62" spans="1:10" ht="12.75" hidden="1">
      <c r="A62" s="59"/>
      <c r="B62" s="60"/>
      <c r="C62" s="61"/>
      <c r="D62" s="62"/>
      <c r="E62" s="67"/>
      <c r="F62" s="68"/>
      <c r="G62" s="68"/>
      <c r="H62" s="69"/>
      <c r="I62" s="62"/>
      <c r="J62" s="62"/>
    </row>
    <row r="63" spans="1:10" ht="12.75">
      <c r="A63" s="70"/>
      <c r="B63" s="71"/>
      <c r="C63" s="72"/>
      <c r="D63" s="73"/>
      <c r="E63" s="73"/>
      <c r="F63" s="73"/>
      <c r="G63" s="73"/>
      <c r="H63" s="73"/>
      <c r="I63" s="73"/>
      <c r="J63" s="73"/>
    </row>
    <row r="64" spans="1:10" ht="12.75">
      <c r="A64" s="70"/>
      <c r="B64" s="71"/>
      <c r="C64" s="72"/>
      <c r="D64" s="73"/>
      <c r="E64" s="73"/>
      <c r="F64" s="73"/>
      <c r="G64" s="73"/>
      <c r="H64" s="73"/>
      <c r="I64" s="73"/>
      <c r="J64" s="73"/>
    </row>
    <row r="65" spans="1:10" ht="12.75">
      <c r="A65" s="70"/>
      <c r="B65" s="71"/>
      <c r="C65" s="72"/>
      <c r="D65" s="73"/>
      <c r="E65" s="73"/>
      <c r="F65" s="73"/>
      <c r="G65" s="73"/>
      <c r="H65" s="73"/>
      <c r="I65" s="73"/>
      <c r="J65" s="73"/>
    </row>
    <row r="66" spans="1:10" ht="12.75">
      <c r="A66" s="70"/>
      <c r="B66" s="71"/>
      <c r="C66" s="72"/>
      <c r="D66" s="73"/>
      <c r="E66" s="73"/>
      <c r="F66" s="73"/>
      <c r="G66" s="73"/>
      <c r="H66" s="73"/>
      <c r="I66" s="73"/>
      <c r="J66" s="73"/>
    </row>
    <row r="67" spans="1:10" ht="12.75">
      <c r="A67" s="70"/>
      <c r="B67" s="71"/>
      <c r="C67" s="72"/>
      <c r="D67" s="73"/>
      <c r="E67" s="73"/>
      <c r="F67" s="73"/>
      <c r="G67" s="73"/>
      <c r="H67" s="73"/>
      <c r="I67" s="73"/>
      <c r="J67" s="73"/>
    </row>
    <row r="68" spans="1:10" ht="12.75">
      <c r="A68" s="70"/>
      <c r="B68" s="71"/>
      <c r="C68" s="72"/>
      <c r="D68" s="73"/>
      <c r="E68" s="73"/>
      <c r="F68" s="73"/>
      <c r="G68" s="73"/>
      <c r="H68" s="73"/>
      <c r="I68" s="73"/>
      <c r="J68" s="73"/>
    </row>
    <row r="69" spans="1:10" ht="12.75">
      <c r="A69" s="70"/>
      <c r="B69" s="71"/>
      <c r="C69" s="72"/>
      <c r="D69" s="73"/>
      <c r="E69" s="73"/>
      <c r="F69" s="73"/>
      <c r="G69" s="73"/>
      <c r="H69" s="73"/>
      <c r="I69" s="73"/>
      <c r="J69" s="73"/>
    </row>
    <row r="70" spans="1:10" ht="12.75">
      <c r="A70" s="70"/>
      <c r="B70" s="71"/>
      <c r="C70" s="72"/>
      <c r="D70" s="73"/>
      <c r="E70" s="73"/>
      <c r="F70" s="73"/>
      <c r="G70" s="73"/>
      <c r="H70" s="73"/>
      <c r="I70" s="73"/>
      <c r="J70" s="73"/>
    </row>
    <row r="71" spans="1:10" ht="33" customHeight="1">
      <c r="A71" s="104" t="s">
        <v>25</v>
      </c>
      <c r="B71" s="104"/>
      <c r="C71" s="104"/>
      <c r="D71" s="104"/>
      <c r="E71" s="104"/>
      <c r="F71" s="104"/>
      <c r="G71" s="104"/>
      <c r="H71" s="104"/>
      <c r="I71" s="104"/>
      <c r="J71" s="104"/>
    </row>
    <row r="72" spans="1:10" ht="101.25">
      <c r="A72" s="22" t="s">
        <v>26</v>
      </c>
      <c r="B72" s="20" t="s">
        <v>27</v>
      </c>
      <c r="C72" s="19"/>
      <c r="D72" s="40">
        <f>D77+D85+D89+D98+D103</f>
        <v>41619</v>
      </c>
      <c r="E72" s="40">
        <f>E77+E85+E89+E98+E103</f>
        <v>20382</v>
      </c>
      <c r="F72" s="40">
        <f>F77+F85+F89+F98+F103</f>
        <v>12905</v>
      </c>
      <c r="G72" s="40">
        <f>G77+G85+G89+G98+G103</f>
        <v>3331</v>
      </c>
      <c r="H72" s="40">
        <f>H77+H85+H89+H98+H103</f>
        <v>5000</v>
      </c>
      <c r="I72" s="57" t="s">
        <v>122</v>
      </c>
      <c r="J72" s="53" t="s">
        <v>111</v>
      </c>
    </row>
    <row r="73" spans="1:10" ht="12.75" customHeight="1" hidden="1">
      <c r="A73" s="22"/>
      <c r="B73" s="21"/>
      <c r="C73" s="41" t="s">
        <v>11</v>
      </c>
      <c r="D73" s="39"/>
      <c r="E73" s="39"/>
      <c r="F73" s="39"/>
      <c r="G73" s="39"/>
      <c r="H73" s="39"/>
      <c r="I73" s="39"/>
      <c r="J73" s="58" t="s">
        <v>109</v>
      </c>
    </row>
    <row r="74" spans="1:10" ht="12.75" hidden="1">
      <c r="A74" s="22"/>
      <c r="B74" s="21" t="s">
        <v>24</v>
      </c>
      <c r="C74" s="41"/>
      <c r="D74" s="39"/>
      <c r="E74" s="39"/>
      <c r="F74" s="39"/>
      <c r="G74" s="39"/>
      <c r="H74" s="39"/>
      <c r="I74" s="39"/>
      <c r="J74" s="39"/>
    </row>
    <row r="75" spans="1:10" ht="12.75" hidden="1">
      <c r="A75" s="22"/>
      <c r="B75" s="21"/>
      <c r="C75" s="41"/>
      <c r="D75" s="39"/>
      <c r="E75" s="39"/>
      <c r="F75" s="39"/>
      <c r="G75" s="39"/>
      <c r="H75" s="39"/>
      <c r="I75" s="39"/>
      <c r="J75" s="39"/>
    </row>
    <row r="76" spans="1:10" ht="12.75" hidden="1">
      <c r="A76" s="22"/>
      <c r="B76" s="21"/>
      <c r="C76" s="41"/>
      <c r="D76" s="39"/>
      <c r="E76" s="39"/>
      <c r="F76" s="39"/>
      <c r="G76" s="39"/>
      <c r="H76" s="39"/>
      <c r="I76" s="39"/>
      <c r="J76" s="39"/>
    </row>
    <row r="77" spans="1:10" ht="12.75">
      <c r="A77" s="22"/>
      <c r="B77" s="21"/>
      <c r="C77" s="41" t="s">
        <v>12</v>
      </c>
      <c r="D77" s="6">
        <f>D79</f>
        <v>5000</v>
      </c>
      <c r="E77" s="6">
        <f>E79</f>
        <v>1500</v>
      </c>
      <c r="F77" s="6">
        <f>F79</f>
        <v>2000</v>
      </c>
      <c r="G77" s="6">
        <f>G79</f>
        <v>500</v>
      </c>
      <c r="H77" s="6">
        <f>H79</f>
        <v>1000</v>
      </c>
      <c r="I77" s="39"/>
      <c r="J77" s="39"/>
    </row>
    <row r="78" spans="1:10" ht="12.75">
      <c r="A78" s="22"/>
      <c r="B78" s="21"/>
      <c r="C78" s="41"/>
      <c r="D78" s="39"/>
      <c r="E78" s="39"/>
      <c r="F78" s="39"/>
      <c r="G78" s="39"/>
      <c r="H78" s="39"/>
      <c r="I78" s="39"/>
      <c r="J78" s="39"/>
    </row>
    <row r="79" spans="1:10" ht="21.75">
      <c r="A79" s="22"/>
      <c r="B79" s="45" t="s">
        <v>135</v>
      </c>
      <c r="C79" s="41"/>
      <c r="D79" s="32">
        <f>E79+F79+G79+H79</f>
        <v>5000</v>
      </c>
      <c r="E79" s="39">
        <v>1500</v>
      </c>
      <c r="F79" s="39">
        <v>2000</v>
      </c>
      <c r="G79" s="39">
        <v>500</v>
      </c>
      <c r="H79" s="39">
        <v>1000</v>
      </c>
      <c r="I79" s="39"/>
      <c r="J79" s="39"/>
    </row>
    <row r="80" spans="1:10" ht="12.75">
      <c r="A80" s="22"/>
      <c r="B80" s="5"/>
      <c r="C80" s="41"/>
      <c r="D80" s="39"/>
      <c r="E80" s="39"/>
      <c r="F80" s="39"/>
      <c r="G80" s="39"/>
      <c r="H80" s="39"/>
      <c r="I80" s="39"/>
      <c r="J80" s="39"/>
    </row>
    <row r="81" spans="1:10" ht="12.75" hidden="1">
      <c r="A81" s="22"/>
      <c r="B81" s="21"/>
      <c r="C81" s="41" t="s">
        <v>13</v>
      </c>
      <c r="D81" s="39"/>
      <c r="E81" s="39"/>
      <c r="F81" s="39"/>
      <c r="G81" s="39"/>
      <c r="H81" s="39"/>
      <c r="I81" s="39"/>
      <c r="J81" s="39"/>
    </row>
    <row r="82" spans="1:10" ht="12.75" hidden="1">
      <c r="A82" s="22"/>
      <c r="B82" s="21" t="s">
        <v>24</v>
      </c>
      <c r="C82" s="41"/>
      <c r="D82" s="39"/>
      <c r="E82" s="39"/>
      <c r="F82" s="39"/>
      <c r="G82" s="39"/>
      <c r="H82" s="39"/>
      <c r="I82" s="39"/>
      <c r="J82" s="39"/>
    </row>
    <row r="83" spans="1:10" ht="12.75" hidden="1">
      <c r="A83" s="22"/>
      <c r="B83" s="21"/>
      <c r="C83" s="41"/>
      <c r="D83" s="39"/>
      <c r="E83" s="39"/>
      <c r="F83" s="39"/>
      <c r="G83" s="39"/>
      <c r="H83" s="39"/>
      <c r="I83" s="39"/>
      <c r="J83" s="39"/>
    </row>
    <row r="84" spans="1:10" ht="12.75" hidden="1">
      <c r="A84" s="22"/>
      <c r="B84" s="21"/>
      <c r="C84" s="41"/>
      <c r="D84" s="39"/>
      <c r="E84" s="39"/>
      <c r="F84" s="39"/>
      <c r="G84" s="39"/>
      <c r="H84" s="39"/>
      <c r="I84" s="39"/>
      <c r="J84" s="39"/>
    </row>
    <row r="85" spans="1:10" ht="12.75">
      <c r="A85" s="22"/>
      <c r="B85" s="21"/>
      <c r="C85" s="41" t="s">
        <v>14</v>
      </c>
      <c r="D85" s="32">
        <f>D87</f>
        <v>10000</v>
      </c>
      <c r="E85" s="32">
        <f>E87</f>
        <v>3000</v>
      </c>
      <c r="F85" s="32">
        <f>F87</f>
        <v>4000</v>
      </c>
      <c r="G85" s="32">
        <f>G87</f>
        <v>1000</v>
      </c>
      <c r="H85" s="32">
        <f>H87</f>
        <v>2000</v>
      </c>
      <c r="I85" s="39"/>
      <c r="J85" s="39"/>
    </row>
    <row r="86" spans="1:10" ht="12.75">
      <c r="A86" s="22"/>
      <c r="B86" s="21"/>
      <c r="C86" s="41"/>
      <c r="D86" s="39"/>
      <c r="E86" s="39"/>
      <c r="F86" s="39"/>
      <c r="G86" s="39"/>
      <c r="H86" s="39"/>
      <c r="I86" s="39"/>
      <c r="J86" s="39"/>
    </row>
    <row r="87" spans="1:10" ht="30" customHeight="1">
      <c r="A87" s="22"/>
      <c r="B87" s="48" t="s">
        <v>136</v>
      </c>
      <c r="C87" s="41"/>
      <c r="D87" s="32">
        <f>E87+F87+G87+H87</f>
        <v>10000</v>
      </c>
      <c r="E87" s="39">
        <v>3000</v>
      </c>
      <c r="F87" s="39">
        <v>4000</v>
      </c>
      <c r="G87" s="39">
        <v>1000</v>
      </c>
      <c r="H87" s="39">
        <v>2000</v>
      </c>
      <c r="I87" s="39"/>
      <c r="J87" s="39"/>
    </row>
    <row r="88" spans="1:10" ht="12.75">
      <c r="A88" s="22"/>
      <c r="B88" s="46"/>
      <c r="C88" s="41"/>
      <c r="D88" s="39"/>
      <c r="E88" s="39"/>
      <c r="F88" s="39"/>
      <c r="G88" s="39"/>
      <c r="H88" s="39"/>
      <c r="I88" s="39"/>
      <c r="J88" s="39"/>
    </row>
    <row r="89" spans="1:10" ht="12.75">
      <c r="A89" s="22"/>
      <c r="B89" s="46"/>
      <c r="C89" s="41" t="s">
        <v>15</v>
      </c>
      <c r="D89" s="6">
        <f>D91</f>
        <v>10000</v>
      </c>
      <c r="E89" s="39">
        <v>3000</v>
      </c>
      <c r="F89" s="39">
        <v>4000</v>
      </c>
      <c r="G89" s="39">
        <v>1000</v>
      </c>
      <c r="H89" s="39">
        <v>2000</v>
      </c>
      <c r="I89" s="39"/>
      <c r="J89" s="39"/>
    </row>
    <row r="90" spans="1:10" ht="12.75">
      <c r="A90" s="22"/>
      <c r="B90" s="46"/>
      <c r="C90" s="41"/>
      <c r="D90" s="39"/>
      <c r="E90" s="39"/>
      <c r="F90" s="39"/>
      <c r="G90" s="39"/>
      <c r="H90" s="39"/>
      <c r="I90" s="39"/>
      <c r="J90" s="39"/>
    </row>
    <row r="91" spans="1:10" ht="21.75">
      <c r="A91" s="22"/>
      <c r="B91" s="45" t="s">
        <v>137</v>
      </c>
      <c r="C91" s="41"/>
      <c r="D91" s="32">
        <f>E91+F91+G91+H91</f>
        <v>10000</v>
      </c>
      <c r="E91" s="39">
        <v>3000</v>
      </c>
      <c r="F91" s="39">
        <v>4000</v>
      </c>
      <c r="G91" s="39">
        <v>1000</v>
      </c>
      <c r="H91" s="39">
        <v>2000</v>
      </c>
      <c r="I91" s="39"/>
      <c r="J91" s="39"/>
    </row>
    <row r="92" spans="1:10" ht="12.75" hidden="1">
      <c r="A92" s="22"/>
      <c r="B92" s="49"/>
      <c r="C92" s="41"/>
      <c r="D92" s="39"/>
      <c r="E92" s="39"/>
      <c r="F92" s="39"/>
      <c r="G92" s="39"/>
      <c r="H92" s="39"/>
      <c r="I92" s="39"/>
      <c r="J92" s="39"/>
    </row>
    <row r="93" spans="1:10" ht="12.75" hidden="1">
      <c r="A93" s="22"/>
      <c r="B93" s="49"/>
      <c r="C93" s="41" t="s">
        <v>16</v>
      </c>
      <c r="D93" s="39"/>
      <c r="E93" s="39"/>
      <c r="F93" s="39"/>
      <c r="G93" s="39"/>
      <c r="H93" s="39"/>
      <c r="I93" s="39"/>
      <c r="J93" s="39"/>
    </row>
    <row r="94" spans="1:10" ht="12.75" hidden="1">
      <c r="A94" s="22"/>
      <c r="B94" s="49" t="s">
        <v>24</v>
      </c>
      <c r="C94" s="41"/>
      <c r="D94" s="39"/>
      <c r="E94" s="39"/>
      <c r="F94" s="39"/>
      <c r="G94" s="39"/>
      <c r="H94" s="39"/>
      <c r="I94" s="39"/>
      <c r="J94" s="39"/>
    </row>
    <row r="95" spans="1:10" ht="12.75" hidden="1">
      <c r="A95" s="22"/>
      <c r="B95" s="49"/>
      <c r="C95" s="41"/>
      <c r="D95" s="39"/>
      <c r="E95" s="39"/>
      <c r="F95" s="39"/>
      <c r="G95" s="39"/>
      <c r="H95" s="39"/>
      <c r="I95" s="39"/>
      <c r="J95" s="39"/>
    </row>
    <row r="96" spans="1:10" ht="12.75" hidden="1">
      <c r="A96" s="22"/>
      <c r="B96" s="49"/>
      <c r="C96" s="41"/>
      <c r="D96" s="39"/>
      <c r="E96" s="39"/>
      <c r="F96" s="39"/>
      <c r="G96" s="39"/>
      <c r="H96" s="39"/>
      <c r="I96" s="39"/>
      <c r="J96" s="39"/>
    </row>
    <row r="97" spans="1:10" ht="12.75">
      <c r="A97" s="22"/>
      <c r="B97" s="49"/>
      <c r="C97" s="41"/>
      <c r="D97" s="39"/>
      <c r="E97" s="39"/>
      <c r="F97" s="39"/>
      <c r="G97" s="39"/>
      <c r="H97" s="39"/>
      <c r="I97" s="39"/>
      <c r="J97" s="39"/>
    </row>
    <row r="98" spans="1:10" ht="12.75">
      <c r="A98" s="22"/>
      <c r="B98" s="49"/>
      <c r="C98" s="41" t="s">
        <v>17</v>
      </c>
      <c r="D98" s="6">
        <f>D100+D101</f>
        <v>8384</v>
      </c>
      <c r="E98" s="39">
        <f>E100+E101</f>
        <v>7407</v>
      </c>
      <c r="F98" s="39">
        <f>F100+F101</f>
        <v>558</v>
      </c>
      <c r="G98" s="39">
        <f>G100+G101</f>
        <v>419</v>
      </c>
      <c r="H98" s="39">
        <f>H100+H101</f>
        <v>0</v>
      </c>
      <c r="I98" s="39"/>
      <c r="J98" s="39"/>
    </row>
    <row r="99" spans="1:10" ht="12.75">
      <c r="A99" s="22"/>
      <c r="B99" s="49"/>
      <c r="C99" s="41"/>
      <c r="D99" s="39"/>
      <c r="E99" s="39"/>
      <c r="F99" s="39"/>
      <c r="G99" s="39"/>
      <c r="H99" s="39"/>
      <c r="I99" s="39"/>
      <c r="J99" s="39"/>
    </row>
    <row r="100" spans="1:10" ht="21.75">
      <c r="A100" s="8"/>
      <c r="B100" s="45" t="s">
        <v>173</v>
      </c>
      <c r="C100" s="7"/>
      <c r="D100" s="6">
        <v>3650</v>
      </c>
      <c r="E100" s="1">
        <v>3225</v>
      </c>
      <c r="F100" s="1">
        <v>243</v>
      </c>
      <c r="G100" s="1">
        <v>182</v>
      </c>
      <c r="H100" s="1">
        <v>0</v>
      </c>
      <c r="I100" s="1"/>
      <c r="J100" s="1"/>
    </row>
    <row r="101" spans="1:10" ht="21.75">
      <c r="A101" s="8"/>
      <c r="B101" s="45" t="s">
        <v>174</v>
      </c>
      <c r="C101" s="7"/>
      <c r="D101" s="6">
        <v>4734</v>
      </c>
      <c r="E101" s="1">
        <v>4182</v>
      </c>
      <c r="F101" s="1">
        <v>315</v>
      </c>
      <c r="G101" s="1">
        <v>237</v>
      </c>
      <c r="H101" s="1">
        <v>0</v>
      </c>
      <c r="I101" s="1"/>
      <c r="J101" s="1"/>
    </row>
    <row r="102" spans="1:10" ht="12.75">
      <c r="A102" s="8"/>
      <c r="B102" s="45"/>
      <c r="C102" s="7"/>
      <c r="D102" s="6"/>
      <c r="E102" s="1"/>
      <c r="F102" s="1"/>
      <c r="G102" s="1"/>
      <c r="H102" s="1"/>
      <c r="I102" s="1"/>
      <c r="J102" s="1"/>
    </row>
    <row r="103" spans="1:10" ht="12.75">
      <c r="A103" s="8"/>
      <c r="B103" s="45"/>
      <c r="C103" s="41" t="s">
        <v>167</v>
      </c>
      <c r="D103" s="6">
        <f>D105+D106</f>
        <v>8235</v>
      </c>
      <c r="E103" s="1">
        <f>E105+E106</f>
        <v>5475</v>
      </c>
      <c r="F103" s="1">
        <f>F105+F106</f>
        <v>2347</v>
      </c>
      <c r="G103" s="1">
        <f>G105+G106</f>
        <v>412</v>
      </c>
      <c r="H103" s="1">
        <f>H105</f>
        <v>0</v>
      </c>
      <c r="I103" s="1"/>
      <c r="J103" s="1"/>
    </row>
    <row r="104" spans="1:10" ht="12.75">
      <c r="A104" s="8"/>
      <c r="B104" s="45"/>
      <c r="C104" s="7"/>
      <c r="D104" s="6"/>
      <c r="E104" s="1"/>
      <c r="F104" s="1"/>
      <c r="G104" s="1"/>
      <c r="H104" s="1"/>
      <c r="I104" s="1"/>
      <c r="J104" s="1"/>
    </row>
    <row r="105" spans="1:10" ht="21.75">
      <c r="A105" s="8"/>
      <c r="B105" s="45" t="s">
        <v>175</v>
      </c>
      <c r="C105" s="7"/>
      <c r="D105" s="6">
        <v>4383</v>
      </c>
      <c r="E105" s="1">
        <v>2914</v>
      </c>
      <c r="F105" s="1">
        <v>1249</v>
      </c>
      <c r="G105" s="1">
        <v>219</v>
      </c>
      <c r="H105" s="1">
        <v>0</v>
      </c>
      <c r="I105" s="1"/>
      <c r="J105" s="1"/>
    </row>
    <row r="106" spans="1:10" ht="21.75">
      <c r="A106" s="8"/>
      <c r="B106" s="45" t="s">
        <v>176</v>
      </c>
      <c r="C106" s="7"/>
      <c r="D106" s="6">
        <v>3852</v>
      </c>
      <c r="E106" s="1">
        <v>2561</v>
      </c>
      <c r="F106" s="1">
        <v>1098</v>
      </c>
      <c r="G106" s="1">
        <v>193</v>
      </c>
      <c r="H106" s="1">
        <v>0</v>
      </c>
      <c r="I106" s="1"/>
      <c r="J106" s="1"/>
    </row>
    <row r="107" spans="1:4" ht="12.75">
      <c r="A107" s="11"/>
      <c r="B107" s="74"/>
      <c r="C107" s="75"/>
      <c r="D107" s="76"/>
    </row>
    <row r="108" spans="1:4" ht="12.75">
      <c r="A108" s="11"/>
      <c r="B108" s="74"/>
      <c r="C108" s="75"/>
      <c r="D108" s="76"/>
    </row>
    <row r="109" spans="1:4" ht="12.75">
      <c r="A109" s="11"/>
      <c r="B109" s="74"/>
      <c r="C109" s="75"/>
      <c r="D109" s="76"/>
    </row>
    <row r="110" spans="1:4" ht="12.75">
      <c r="A110" s="11"/>
      <c r="B110" s="74"/>
      <c r="C110" s="75"/>
      <c r="D110" s="76"/>
    </row>
    <row r="111" spans="1:4" ht="12.75">
      <c r="A111" s="11"/>
      <c r="B111" s="74"/>
      <c r="C111" s="75"/>
      <c r="D111" s="76"/>
    </row>
    <row r="112" spans="1:10" ht="34.5" customHeight="1">
      <c r="A112" s="105" t="s">
        <v>29</v>
      </c>
      <c r="B112" s="105"/>
      <c r="C112" s="105"/>
      <c r="D112" s="105"/>
      <c r="E112" s="105"/>
      <c r="F112" s="105"/>
      <c r="G112" s="105"/>
      <c r="H112" s="105"/>
      <c r="I112" s="105"/>
      <c r="J112" s="105"/>
    </row>
    <row r="113" spans="1:10" ht="76.5">
      <c r="A113" s="8" t="s">
        <v>30</v>
      </c>
      <c r="B113" s="20" t="s">
        <v>31</v>
      </c>
      <c r="C113" s="1"/>
      <c r="D113" s="19">
        <f>D124+D132</f>
        <v>50000</v>
      </c>
      <c r="E113" s="19">
        <f>E124+E132</f>
        <v>15000</v>
      </c>
      <c r="F113" s="19">
        <f>F124+F132</f>
        <v>20000</v>
      </c>
      <c r="G113" s="19">
        <f>G124+G132</f>
        <v>5000</v>
      </c>
      <c r="H113" s="19">
        <f>H124+H132</f>
        <v>10000</v>
      </c>
      <c r="I113" s="57" t="s">
        <v>123</v>
      </c>
      <c r="J113" s="53" t="s">
        <v>110</v>
      </c>
    </row>
    <row r="114" spans="1:10" ht="12.75" hidden="1">
      <c r="A114" s="8"/>
      <c r="B114" s="5"/>
      <c r="C114" s="7" t="s">
        <v>11</v>
      </c>
      <c r="D114" s="1"/>
      <c r="E114" s="1"/>
      <c r="F114" s="1"/>
      <c r="G114" s="1"/>
      <c r="H114" s="1"/>
      <c r="I114" s="1"/>
      <c r="J114" s="1"/>
    </row>
    <row r="115" spans="1:10" ht="12.75" hidden="1">
      <c r="A115" s="8"/>
      <c r="B115" s="5" t="s">
        <v>24</v>
      </c>
      <c r="C115" s="7"/>
      <c r="D115" s="1"/>
      <c r="E115" s="1"/>
      <c r="F115" s="1"/>
      <c r="G115" s="1"/>
      <c r="H115" s="1"/>
      <c r="I115" s="1"/>
      <c r="J115" s="1"/>
    </row>
    <row r="116" spans="1:10" ht="12.75" hidden="1">
      <c r="A116" s="8"/>
      <c r="B116" s="5"/>
      <c r="C116" s="7"/>
      <c r="D116" s="1"/>
      <c r="E116" s="1"/>
      <c r="F116" s="1"/>
      <c r="G116" s="1"/>
      <c r="H116" s="1"/>
      <c r="I116" s="1"/>
      <c r="J116" s="1"/>
    </row>
    <row r="117" spans="1:10" ht="12.75" hidden="1">
      <c r="A117" s="8"/>
      <c r="B117" s="5"/>
      <c r="C117" s="7"/>
      <c r="D117" s="1"/>
      <c r="E117" s="1"/>
      <c r="F117" s="1"/>
      <c r="G117" s="1"/>
      <c r="H117" s="1"/>
      <c r="I117" s="1"/>
      <c r="J117" s="1"/>
    </row>
    <row r="118" spans="1:10" ht="12.75" hidden="1">
      <c r="A118" s="8"/>
      <c r="B118" s="5"/>
      <c r="C118" s="7" t="s">
        <v>12</v>
      </c>
      <c r="D118" s="1"/>
      <c r="E118" s="1"/>
      <c r="F118" s="1"/>
      <c r="G118" s="1"/>
      <c r="H118" s="1"/>
      <c r="I118" s="1"/>
      <c r="J118" s="1"/>
    </row>
    <row r="119" spans="1:10" ht="12.75" hidden="1">
      <c r="A119" s="8"/>
      <c r="B119" s="5" t="s">
        <v>24</v>
      </c>
      <c r="C119" s="7"/>
      <c r="D119" s="1"/>
      <c r="E119" s="1"/>
      <c r="F119" s="1"/>
      <c r="G119" s="1"/>
      <c r="H119" s="1"/>
      <c r="I119" s="1"/>
      <c r="J119" s="1"/>
    </row>
    <row r="120" spans="1:10" ht="12.75" hidden="1">
      <c r="A120" s="8"/>
      <c r="B120" s="5"/>
      <c r="C120" s="7"/>
      <c r="D120" s="1"/>
      <c r="E120" s="1"/>
      <c r="F120" s="1"/>
      <c r="G120" s="1"/>
      <c r="H120" s="1"/>
      <c r="I120" s="1"/>
      <c r="J120" s="1"/>
    </row>
    <row r="121" spans="1:10" ht="12.75" hidden="1">
      <c r="A121" s="8"/>
      <c r="B121" s="5"/>
      <c r="C121" s="7"/>
      <c r="D121" s="1"/>
      <c r="E121" s="1"/>
      <c r="F121" s="1"/>
      <c r="G121" s="1"/>
      <c r="H121" s="1"/>
      <c r="I121" s="1"/>
      <c r="J121" s="1"/>
    </row>
    <row r="122" spans="1:10" ht="12.75" hidden="1">
      <c r="A122" s="8"/>
      <c r="B122" s="5"/>
      <c r="C122" s="7"/>
      <c r="D122" s="6"/>
      <c r="E122" s="1"/>
      <c r="F122" s="1"/>
      <c r="G122" s="1"/>
      <c r="H122" s="1"/>
      <c r="I122" s="1"/>
      <c r="J122" s="1"/>
    </row>
    <row r="123" spans="1:10" ht="12.75" hidden="1">
      <c r="A123" s="8"/>
      <c r="B123" s="5"/>
      <c r="C123" s="7"/>
      <c r="D123" s="1"/>
      <c r="E123" s="1"/>
      <c r="F123" s="1"/>
      <c r="G123" s="1"/>
      <c r="H123" s="1"/>
      <c r="I123" s="1"/>
      <c r="J123" s="1"/>
    </row>
    <row r="124" spans="1:10" ht="12.75" hidden="1">
      <c r="A124" s="8"/>
      <c r="B124" s="42"/>
      <c r="C124" s="7"/>
      <c r="D124" s="6"/>
      <c r="E124" s="1"/>
      <c r="F124" s="1"/>
      <c r="G124" s="1"/>
      <c r="H124" s="1"/>
      <c r="I124" s="1"/>
      <c r="J124" s="1"/>
    </row>
    <row r="125" spans="1:10" ht="12.75" hidden="1">
      <c r="A125" s="8"/>
      <c r="B125" s="5"/>
      <c r="C125" s="7"/>
      <c r="D125" s="1"/>
      <c r="E125" s="1"/>
      <c r="F125" s="1"/>
      <c r="G125" s="1"/>
      <c r="H125" s="1"/>
      <c r="I125" s="1"/>
      <c r="J125" s="1"/>
    </row>
    <row r="126" spans="1:10" ht="12.75" hidden="1">
      <c r="A126" s="8"/>
      <c r="B126" s="5"/>
      <c r="C126" s="7" t="s">
        <v>14</v>
      </c>
      <c r="D126" s="1"/>
      <c r="E126" s="1"/>
      <c r="F126" s="1"/>
      <c r="G126" s="1"/>
      <c r="H126" s="1"/>
      <c r="I126" s="1"/>
      <c r="J126" s="1"/>
    </row>
    <row r="127" spans="1:10" ht="12.75" hidden="1">
      <c r="A127" s="1"/>
      <c r="B127" s="5" t="s">
        <v>24</v>
      </c>
      <c r="C127" s="7"/>
      <c r="D127" s="1"/>
      <c r="E127" s="1"/>
      <c r="F127" s="1"/>
      <c r="G127" s="1"/>
      <c r="H127" s="1"/>
      <c r="I127" s="1"/>
      <c r="J127" s="1"/>
    </row>
    <row r="128" spans="1:10" ht="12.75" hidden="1">
      <c r="A128" s="1"/>
      <c r="B128" s="5"/>
      <c r="C128" s="7"/>
      <c r="D128" s="1"/>
      <c r="E128" s="1"/>
      <c r="F128" s="1"/>
      <c r="G128" s="1"/>
      <c r="H128" s="1"/>
      <c r="I128" s="1"/>
      <c r="J128" s="1"/>
    </row>
    <row r="129" spans="1:10" ht="12.75" hidden="1">
      <c r="A129" s="1"/>
      <c r="B129" s="5"/>
      <c r="C129" s="7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5"/>
      <c r="C130" s="7" t="s">
        <v>15</v>
      </c>
      <c r="D130" s="6">
        <f>D132</f>
        <v>50000</v>
      </c>
      <c r="E130" s="1"/>
      <c r="F130" s="1"/>
      <c r="G130" s="1"/>
      <c r="H130" s="1"/>
      <c r="I130" s="1"/>
      <c r="J130" s="1"/>
    </row>
    <row r="131" spans="1:10" ht="12.75">
      <c r="A131" s="1"/>
      <c r="B131" s="5"/>
      <c r="C131" s="7"/>
      <c r="D131" s="1"/>
      <c r="E131" s="1"/>
      <c r="F131" s="1"/>
      <c r="G131" s="1"/>
      <c r="H131" s="1"/>
      <c r="I131" s="1"/>
      <c r="J131" s="1"/>
    </row>
    <row r="132" spans="1:10" ht="21.75">
      <c r="A132" s="1"/>
      <c r="B132" s="47" t="s">
        <v>138</v>
      </c>
      <c r="C132" s="7"/>
      <c r="D132" s="6">
        <f>E132+F132+G132+H132</f>
        <v>50000</v>
      </c>
      <c r="E132" s="1">
        <v>15000</v>
      </c>
      <c r="F132" s="1">
        <v>20000</v>
      </c>
      <c r="G132" s="1">
        <v>5000</v>
      </c>
      <c r="H132" s="1">
        <v>10000</v>
      </c>
      <c r="I132" s="1"/>
      <c r="J132" s="1"/>
    </row>
    <row r="133" spans="1:10" ht="12.75" hidden="1">
      <c r="A133" s="1"/>
      <c r="B133" s="5"/>
      <c r="C133" s="7"/>
      <c r="D133" s="1"/>
      <c r="E133" s="1"/>
      <c r="F133" s="1"/>
      <c r="G133" s="1"/>
      <c r="H133" s="1"/>
      <c r="I133" s="1"/>
      <c r="J133" s="1"/>
    </row>
    <row r="134" spans="1:10" ht="12.75" hidden="1">
      <c r="A134" s="1"/>
      <c r="B134" s="5"/>
      <c r="C134" s="7" t="s">
        <v>16</v>
      </c>
      <c r="D134" s="1"/>
      <c r="E134" s="1"/>
      <c r="F134" s="1"/>
      <c r="G134" s="1"/>
      <c r="H134" s="1"/>
      <c r="I134" s="1"/>
      <c r="J134" s="1"/>
    </row>
    <row r="135" spans="1:10" ht="12.75" hidden="1">
      <c r="A135" s="1"/>
      <c r="B135" s="5" t="s">
        <v>24</v>
      </c>
      <c r="C135" s="7"/>
      <c r="D135" s="1"/>
      <c r="E135" s="1"/>
      <c r="F135" s="1"/>
      <c r="G135" s="1"/>
      <c r="H135" s="1"/>
      <c r="I135" s="1"/>
      <c r="J135" s="1"/>
    </row>
    <row r="136" spans="1:10" ht="12.75" hidden="1">
      <c r="A136" s="1"/>
      <c r="B136" s="5"/>
      <c r="C136" s="7"/>
      <c r="D136" s="1"/>
      <c r="E136" s="1"/>
      <c r="F136" s="1"/>
      <c r="G136" s="1"/>
      <c r="H136" s="1"/>
      <c r="I136" s="1"/>
      <c r="J136" s="1"/>
    </row>
    <row r="137" spans="1:10" ht="12.75" hidden="1">
      <c r="A137" s="1"/>
      <c r="B137" s="5"/>
      <c r="C137" s="7"/>
      <c r="D137" s="1"/>
      <c r="E137" s="1"/>
      <c r="F137" s="1"/>
      <c r="G137" s="1"/>
      <c r="H137" s="1"/>
      <c r="I137" s="1"/>
      <c r="J137" s="1"/>
    </row>
    <row r="138" spans="1:10" ht="12.75" hidden="1">
      <c r="A138" s="1"/>
      <c r="B138" s="5"/>
      <c r="C138" s="7" t="s">
        <v>17</v>
      </c>
      <c r="D138" s="1"/>
      <c r="E138" s="1"/>
      <c r="F138" s="1"/>
      <c r="G138" s="1"/>
      <c r="H138" s="1"/>
      <c r="I138" s="1"/>
      <c r="J138" s="1"/>
    </row>
    <row r="139" spans="1:10" ht="12.75" hidden="1">
      <c r="A139" s="1"/>
      <c r="B139" s="5" t="s">
        <v>24</v>
      </c>
      <c r="C139" s="7"/>
      <c r="D139" s="1"/>
      <c r="E139" s="1"/>
      <c r="F139" s="1"/>
      <c r="G139" s="1"/>
      <c r="H139" s="1"/>
      <c r="I139" s="1"/>
      <c r="J139" s="1"/>
    </row>
    <row r="140" spans="1:10" ht="12.75" hidden="1">
      <c r="A140" s="1"/>
      <c r="B140" s="5"/>
      <c r="C140" s="7"/>
      <c r="D140" s="1"/>
      <c r="E140" s="1"/>
      <c r="F140" s="1"/>
      <c r="G140" s="1"/>
      <c r="H140" s="1"/>
      <c r="I140" s="1"/>
      <c r="J140" s="1"/>
    </row>
    <row r="141" spans="1:10" ht="21.75" customHeight="1" hidden="1">
      <c r="A141" s="1"/>
      <c r="B141" s="5"/>
      <c r="C141" s="7"/>
      <c r="D141" s="1"/>
      <c r="E141" s="1"/>
      <c r="F141" s="1"/>
      <c r="G141" s="1"/>
      <c r="H141" s="1"/>
      <c r="I141" s="1"/>
      <c r="J141" s="1"/>
    </row>
    <row r="142" spans="1:10" ht="33.75" customHeight="1">
      <c r="A142" s="101" t="s">
        <v>32</v>
      </c>
      <c r="B142" s="101"/>
      <c r="C142" s="101"/>
      <c r="D142" s="101"/>
      <c r="E142" s="101"/>
      <c r="F142" s="101"/>
      <c r="G142" s="101"/>
      <c r="H142" s="101"/>
      <c r="I142" s="101"/>
      <c r="J142" s="101"/>
    </row>
    <row r="143" spans="1:10" ht="93.75" customHeight="1">
      <c r="A143" s="8" t="s">
        <v>33</v>
      </c>
      <c r="B143" s="20" t="s">
        <v>34</v>
      </c>
      <c r="C143" s="1"/>
      <c r="D143" s="19">
        <f>D148+D156+D162+D166+D179</f>
        <v>228174</v>
      </c>
      <c r="E143" s="19">
        <f>E148+E156+E162+E166+E179</f>
        <v>138225</v>
      </c>
      <c r="F143" s="19">
        <f>F148+F156+F162+F166+F179</f>
        <v>36700</v>
      </c>
      <c r="G143" s="19">
        <f>G148+G156+G162+G166+G179</f>
        <v>7616</v>
      </c>
      <c r="H143" s="19">
        <f>H148+H156+H162+H166+H179</f>
        <v>45634</v>
      </c>
      <c r="I143" s="57" t="s">
        <v>124</v>
      </c>
      <c r="J143" s="66" t="s">
        <v>121</v>
      </c>
    </row>
    <row r="144" spans="1:10" ht="12.75" hidden="1">
      <c r="A144" s="8"/>
      <c r="B144" s="5"/>
      <c r="C144" s="7" t="s">
        <v>11</v>
      </c>
      <c r="D144" s="1"/>
      <c r="E144" s="1"/>
      <c r="F144" s="1"/>
      <c r="G144" s="1"/>
      <c r="H144" s="1"/>
      <c r="I144" s="1"/>
      <c r="J144" s="1"/>
    </row>
    <row r="145" spans="1:10" ht="12.75" hidden="1">
      <c r="A145" s="8"/>
      <c r="B145" s="5" t="s">
        <v>24</v>
      </c>
      <c r="C145" s="7"/>
      <c r="D145" s="1"/>
      <c r="E145" s="1"/>
      <c r="F145" s="1"/>
      <c r="G145" s="1"/>
      <c r="H145" s="1"/>
      <c r="I145" s="1"/>
      <c r="J145" s="1"/>
    </row>
    <row r="146" spans="1:10" ht="12.75" hidden="1">
      <c r="A146" s="8"/>
      <c r="B146" s="5"/>
      <c r="C146" s="7"/>
      <c r="D146" s="1"/>
      <c r="E146" s="1"/>
      <c r="F146" s="1"/>
      <c r="G146" s="1"/>
      <c r="H146" s="1"/>
      <c r="I146" s="1"/>
      <c r="J146" s="1"/>
    </row>
    <row r="147" spans="1:10" ht="12.75" hidden="1">
      <c r="A147" s="8"/>
      <c r="B147" s="5"/>
      <c r="C147" s="7"/>
      <c r="D147" s="1"/>
      <c r="E147" s="1"/>
      <c r="F147" s="1"/>
      <c r="G147" s="1"/>
      <c r="H147" s="1"/>
      <c r="I147" s="1"/>
      <c r="J147" s="1"/>
    </row>
    <row r="148" spans="1:10" ht="12.75">
      <c r="A148" s="8"/>
      <c r="B148" s="5"/>
      <c r="C148" s="41" t="s">
        <v>12</v>
      </c>
      <c r="D148" s="19">
        <f>D150+D151+D153</f>
        <v>23668</v>
      </c>
      <c r="E148" s="19">
        <f>E150+E151+E153</f>
        <v>7101</v>
      </c>
      <c r="F148" s="19">
        <f>F150+F151+F153</f>
        <v>9468</v>
      </c>
      <c r="G148" s="19">
        <f>G150+G151+G153</f>
        <v>2366</v>
      </c>
      <c r="H148" s="19">
        <f>H150+H151+H153</f>
        <v>4733</v>
      </c>
      <c r="I148" s="1"/>
      <c r="J148" s="1"/>
    </row>
    <row r="149" spans="1:10" ht="12.75">
      <c r="A149" s="8"/>
      <c r="B149" t="s">
        <v>24</v>
      </c>
      <c r="C149" s="41"/>
      <c r="D149" s="1"/>
      <c r="E149" s="1"/>
      <c r="F149" s="1"/>
      <c r="G149" s="1"/>
      <c r="H149" s="1"/>
      <c r="I149" s="1"/>
      <c r="J149" s="1"/>
    </row>
    <row r="150" spans="1:10" ht="13.5">
      <c r="A150" s="8"/>
      <c r="B150" s="78" t="s">
        <v>146</v>
      </c>
      <c r="C150" s="41"/>
      <c r="D150" s="6">
        <f>E150+F150+G150+H150</f>
        <v>12912</v>
      </c>
      <c r="E150" s="1">
        <v>3874</v>
      </c>
      <c r="F150" s="1">
        <v>5165</v>
      </c>
      <c r="G150" s="1">
        <v>1291</v>
      </c>
      <c r="H150" s="1">
        <v>2582</v>
      </c>
      <c r="I150" s="1"/>
      <c r="J150" s="1"/>
    </row>
    <row r="151" spans="1:10" ht="12.75">
      <c r="A151" s="8"/>
      <c r="B151" s="77" t="s">
        <v>147</v>
      </c>
      <c r="C151" s="41"/>
      <c r="D151" s="6">
        <f>E151+F151+G151+H151</f>
        <v>1092</v>
      </c>
      <c r="E151" s="1">
        <v>328</v>
      </c>
      <c r="F151" s="1">
        <v>437</v>
      </c>
      <c r="G151" s="1">
        <v>109</v>
      </c>
      <c r="H151" s="1">
        <v>218</v>
      </c>
      <c r="I151" s="1"/>
      <c r="J151" s="1"/>
    </row>
    <row r="152" spans="1:10" ht="12.75">
      <c r="A152" s="8"/>
      <c r="B152" s="49"/>
      <c r="C152" s="41"/>
      <c r="D152" s="40"/>
      <c r="E152" s="40"/>
      <c r="F152" s="40"/>
      <c r="G152" s="40"/>
      <c r="H152" s="40"/>
      <c r="I152" s="1"/>
      <c r="J152" s="1"/>
    </row>
    <row r="153" spans="1:10" ht="12.75">
      <c r="A153" s="8"/>
      <c r="B153" s="49" t="s">
        <v>139</v>
      </c>
      <c r="C153" s="41"/>
      <c r="D153" s="6">
        <f>E153+F153+G153+H153</f>
        <v>9664</v>
      </c>
      <c r="E153" s="1">
        <v>2899</v>
      </c>
      <c r="F153" s="1">
        <v>3866</v>
      </c>
      <c r="G153" s="1">
        <v>966</v>
      </c>
      <c r="H153" s="1">
        <v>1933</v>
      </c>
      <c r="I153" s="1"/>
      <c r="J153" s="1"/>
    </row>
    <row r="154" spans="1:10" ht="12.75">
      <c r="A154" s="8"/>
      <c r="B154" s="45"/>
      <c r="C154" s="41"/>
      <c r="D154" s="6"/>
      <c r="E154" s="1"/>
      <c r="F154" s="1"/>
      <c r="G154" s="1"/>
      <c r="H154" s="1"/>
      <c r="I154" s="1"/>
      <c r="J154" s="1"/>
    </row>
    <row r="155" spans="1:10" ht="12.75">
      <c r="A155" s="8"/>
      <c r="B155" s="49"/>
      <c r="C155" s="41"/>
      <c r="D155" s="1"/>
      <c r="E155" s="1"/>
      <c r="F155" s="1"/>
      <c r="G155" s="1"/>
      <c r="H155" s="1"/>
      <c r="I155" s="1"/>
      <c r="J155" s="1"/>
    </row>
    <row r="156" spans="1:10" ht="12.75">
      <c r="A156" s="8"/>
      <c r="B156" s="49"/>
      <c r="C156" s="41" t="s">
        <v>13</v>
      </c>
      <c r="D156" s="40">
        <f>D158+D159+D160+D161</f>
        <v>27000</v>
      </c>
      <c r="E156" s="40">
        <f>E158+E159+E160+E161</f>
        <v>8100</v>
      </c>
      <c r="F156" s="40">
        <f>F158+F159+F160+F161</f>
        <v>10800</v>
      </c>
      <c r="G156" s="40">
        <f>G158+G159+G160+G161</f>
        <v>2700</v>
      </c>
      <c r="H156" s="40">
        <f>H158+H159+H160+H161</f>
        <v>5400</v>
      </c>
      <c r="I156" s="1"/>
      <c r="J156" s="1"/>
    </row>
    <row r="157" spans="1:10" ht="12.75">
      <c r="A157" s="8"/>
      <c r="B157" s="49"/>
      <c r="C157" s="41"/>
      <c r="D157" s="1"/>
      <c r="E157" s="1"/>
      <c r="F157" s="1"/>
      <c r="G157" s="1"/>
      <c r="H157" s="1"/>
      <c r="I157" s="1"/>
      <c r="J157" s="1"/>
    </row>
    <row r="158" spans="1:10" ht="12.75">
      <c r="A158" s="8"/>
      <c r="B158" s="45" t="s">
        <v>155</v>
      </c>
      <c r="C158" s="41"/>
      <c r="D158" s="6">
        <f>E158+F158+G158+H158</f>
        <v>6964</v>
      </c>
      <c r="E158" s="1">
        <v>2089</v>
      </c>
      <c r="F158" s="1">
        <v>2786</v>
      </c>
      <c r="G158" s="1">
        <v>696</v>
      </c>
      <c r="H158" s="1">
        <v>1393</v>
      </c>
      <c r="I158" s="1"/>
      <c r="J158" s="1"/>
    </row>
    <row r="159" spans="1:10" ht="12.75">
      <c r="A159" s="8"/>
      <c r="B159" s="50" t="s">
        <v>148</v>
      </c>
      <c r="C159" s="41"/>
      <c r="D159" s="6">
        <f>E159+F159+G159+H159</f>
        <v>10616</v>
      </c>
      <c r="E159" s="1">
        <v>3185</v>
      </c>
      <c r="F159" s="1">
        <v>4246</v>
      </c>
      <c r="G159" s="1">
        <v>1062</v>
      </c>
      <c r="H159" s="1">
        <v>2123</v>
      </c>
      <c r="I159" s="1"/>
      <c r="J159" s="1"/>
    </row>
    <row r="160" spans="1:10" ht="12.75">
      <c r="A160" s="8"/>
      <c r="B160" s="50" t="s">
        <v>149</v>
      </c>
      <c r="C160" s="41"/>
      <c r="D160" s="6">
        <f>E160+F160+G160+H160</f>
        <v>6820</v>
      </c>
      <c r="E160" s="1">
        <v>2046</v>
      </c>
      <c r="F160" s="1">
        <v>2728</v>
      </c>
      <c r="G160" s="1">
        <v>682</v>
      </c>
      <c r="H160" s="1">
        <v>1364</v>
      </c>
      <c r="I160" s="1"/>
      <c r="J160" s="1"/>
    </row>
    <row r="161" spans="1:10" ht="12.75">
      <c r="A161" s="8"/>
      <c r="B161" s="50" t="s">
        <v>156</v>
      </c>
      <c r="C161" s="41"/>
      <c r="D161" s="6">
        <f>E161+F161+G161+H161</f>
        <v>2600</v>
      </c>
      <c r="E161" s="1">
        <v>780</v>
      </c>
      <c r="F161" s="1">
        <v>1040</v>
      </c>
      <c r="G161" s="1">
        <v>260</v>
      </c>
      <c r="H161" s="1">
        <v>520</v>
      </c>
      <c r="I161" s="1"/>
      <c r="J161" s="1"/>
    </row>
    <row r="162" spans="1:10" ht="12.75">
      <c r="A162" s="8"/>
      <c r="B162" s="49"/>
      <c r="C162" s="41" t="s">
        <v>15</v>
      </c>
      <c r="D162" s="40">
        <f>D164</f>
        <v>19000</v>
      </c>
      <c r="E162" s="40">
        <f>E164</f>
        <v>5700</v>
      </c>
      <c r="F162" s="40">
        <f>F164</f>
        <v>7600</v>
      </c>
      <c r="G162" s="40">
        <f>G164</f>
        <v>1900</v>
      </c>
      <c r="H162" s="40">
        <f>H164</f>
        <v>3800</v>
      </c>
      <c r="I162" s="1"/>
      <c r="J162" s="1"/>
    </row>
    <row r="163" spans="1:10" ht="12.75">
      <c r="A163" s="8"/>
      <c r="B163" s="49"/>
      <c r="C163" s="41"/>
      <c r="D163" s="1"/>
      <c r="E163" s="1"/>
      <c r="F163" s="1"/>
      <c r="G163" s="1"/>
      <c r="H163" s="1"/>
      <c r="I163" s="1"/>
      <c r="J163" s="1"/>
    </row>
    <row r="164" spans="1:10" ht="12.75">
      <c r="A164" s="8"/>
      <c r="B164" s="45" t="s">
        <v>130</v>
      </c>
      <c r="C164" s="41"/>
      <c r="D164" s="6">
        <f>E164+F164+G164+H164</f>
        <v>19000</v>
      </c>
      <c r="E164" s="1">
        <v>5700</v>
      </c>
      <c r="F164" s="1">
        <v>7600</v>
      </c>
      <c r="G164" s="1">
        <v>1900</v>
      </c>
      <c r="H164" s="1">
        <v>3800</v>
      </c>
      <c r="I164" s="1"/>
      <c r="J164" s="1"/>
    </row>
    <row r="165" spans="1:10" ht="12.75">
      <c r="A165" s="8"/>
      <c r="B165" s="49"/>
      <c r="C165" s="41"/>
      <c r="D165" s="1"/>
      <c r="E165" s="1"/>
      <c r="F165" s="1"/>
      <c r="G165" s="1"/>
      <c r="H165" s="1"/>
      <c r="I165" s="1"/>
      <c r="J165" s="1"/>
    </row>
    <row r="166" spans="1:10" ht="12.75">
      <c r="A166" s="8"/>
      <c r="B166" s="49"/>
      <c r="C166" s="41" t="s">
        <v>17</v>
      </c>
      <c r="D166" s="40">
        <f>D168+D169+D170+D171+D172+D173+D174+D175+D176+D177</f>
        <v>139006</v>
      </c>
      <c r="E166" s="40">
        <f>SUM(E168:E177)</f>
        <v>102955</v>
      </c>
      <c r="F166" s="40">
        <f>F168+F169+F170+F171+F172+F173+F174+F175+F176+F177</f>
        <v>7751</v>
      </c>
      <c r="G166" s="40">
        <f>G168+G169+G170+G171+G172+G173+G174+G175+G176+G177</f>
        <v>500</v>
      </c>
      <c r="H166" s="40">
        <f>H168+H169+H170+H171+H172+H173+H174+H175+H177+H176</f>
        <v>27801</v>
      </c>
      <c r="I166" s="1"/>
      <c r="J166" s="1"/>
    </row>
    <row r="167" spans="1:10" ht="12.75">
      <c r="A167" s="8"/>
      <c r="B167" s="49"/>
      <c r="C167" s="41"/>
      <c r="D167" s="1"/>
      <c r="E167" s="1"/>
      <c r="F167" s="1"/>
      <c r="G167" s="1"/>
      <c r="H167" s="1"/>
      <c r="I167" s="1"/>
      <c r="J167" s="1"/>
    </row>
    <row r="168" spans="1:10" ht="12.75">
      <c r="A168" s="8"/>
      <c r="B168" s="45" t="s">
        <v>157</v>
      </c>
      <c r="C168" s="41"/>
      <c r="D168" s="6">
        <v>17245</v>
      </c>
      <c r="E168" s="1">
        <v>12784</v>
      </c>
      <c r="F168" s="1">
        <v>962</v>
      </c>
      <c r="G168" s="1">
        <v>50</v>
      </c>
      <c r="H168" s="1">
        <v>3449</v>
      </c>
      <c r="I168" s="1"/>
      <c r="J168" s="1"/>
    </row>
    <row r="169" spans="1:10" ht="12.75">
      <c r="A169" s="8"/>
      <c r="B169" s="45" t="s">
        <v>158</v>
      </c>
      <c r="C169" s="41"/>
      <c r="D169" s="6">
        <v>3240</v>
      </c>
      <c r="E169" s="1">
        <v>2364</v>
      </c>
      <c r="F169" s="1">
        <v>178</v>
      </c>
      <c r="G169" s="1">
        <v>50</v>
      </c>
      <c r="H169" s="1">
        <v>648</v>
      </c>
      <c r="I169" s="1"/>
      <c r="J169" s="1"/>
    </row>
    <row r="170" spans="1:10" ht="12.75">
      <c r="A170" s="8"/>
      <c r="B170" s="45" t="s">
        <v>159</v>
      </c>
      <c r="C170" s="41"/>
      <c r="D170" s="6">
        <v>17246</v>
      </c>
      <c r="E170" s="1">
        <v>12784</v>
      </c>
      <c r="F170" s="1">
        <v>962</v>
      </c>
      <c r="G170" s="1">
        <v>50</v>
      </c>
      <c r="H170" s="1">
        <v>3449</v>
      </c>
      <c r="I170" s="1"/>
      <c r="J170" s="1"/>
    </row>
    <row r="171" spans="1:10" ht="12.75">
      <c r="A171" s="8"/>
      <c r="B171" s="45" t="s">
        <v>160</v>
      </c>
      <c r="C171" s="41"/>
      <c r="D171" s="6">
        <v>16282</v>
      </c>
      <c r="E171" s="1">
        <v>12067</v>
      </c>
      <c r="F171" s="1">
        <v>908</v>
      </c>
      <c r="G171" s="1">
        <v>50</v>
      </c>
      <c r="H171" s="1">
        <v>3256</v>
      </c>
      <c r="I171" s="1"/>
      <c r="J171" s="1"/>
    </row>
    <row r="172" spans="1:10" ht="12.75">
      <c r="A172" s="8"/>
      <c r="B172" s="45" t="s">
        <v>161</v>
      </c>
      <c r="C172" s="41"/>
      <c r="D172" s="6">
        <v>21393</v>
      </c>
      <c r="E172" s="1">
        <v>15870</v>
      </c>
      <c r="F172" s="1">
        <v>1195</v>
      </c>
      <c r="G172" s="1">
        <v>50</v>
      </c>
      <c r="H172" s="1">
        <v>4279</v>
      </c>
      <c r="I172" s="1"/>
      <c r="J172" s="1"/>
    </row>
    <row r="173" spans="1:10" ht="12.75">
      <c r="A173" s="8"/>
      <c r="B173" s="45" t="s">
        <v>162</v>
      </c>
      <c r="C173" s="41"/>
      <c r="D173" s="6">
        <v>6750</v>
      </c>
      <c r="E173" s="1">
        <v>4976</v>
      </c>
      <c r="F173" s="1">
        <v>375</v>
      </c>
      <c r="G173" s="1">
        <v>50</v>
      </c>
      <c r="H173" s="1">
        <v>1350</v>
      </c>
      <c r="I173" s="1"/>
      <c r="J173" s="1"/>
    </row>
    <row r="174" spans="1:10" ht="12.75">
      <c r="A174" s="8"/>
      <c r="B174" s="45" t="s">
        <v>163</v>
      </c>
      <c r="C174" s="41"/>
      <c r="D174" s="6">
        <v>17700</v>
      </c>
      <c r="E174" s="1">
        <v>13122</v>
      </c>
      <c r="F174" s="1">
        <v>988</v>
      </c>
      <c r="G174" s="1">
        <v>50</v>
      </c>
      <c r="H174" s="1">
        <v>3540</v>
      </c>
      <c r="I174" s="1"/>
      <c r="J174" s="1"/>
    </row>
    <row r="175" spans="1:10" ht="12.75">
      <c r="A175" s="8"/>
      <c r="B175" s="45" t="s">
        <v>164</v>
      </c>
      <c r="C175" s="41"/>
      <c r="D175" s="6">
        <v>7200</v>
      </c>
      <c r="E175" s="1">
        <v>5310</v>
      </c>
      <c r="F175" s="1">
        <v>400</v>
      </c>
      <c r="G175" s="1">
        <v>50</v>
      </c>
      <c r="H175" s="1">
        <v>1440</v>
      </c>
      <c r="I175" s="1"/>
      <c r="J175" s="1"/>
    </row>
    <row r="176" spans="1:10" ht="12.75">
      <c r="A176" s="8"/>
      <c r="B176" s="45" t="s">
        <v>165</v>
      </c>
      <c r="C176" s="41"/>
      <c r="D176" s="6">
        <v>6750</v>
      </c>
      <c r="E176" s="1">
        <v>4976</v>
      </c>
      <c r="F176" s="1">
        <v>375</v>
      </c>
      <c r="G176" s="1">
        <v>50</v>
      </c>
      <c r="H176" s="1">
        <v>1350</v>
      </c>
      <c r="I176" s="1"/>
      <c r="J176" s="1"/>
    </row>
    <row r="177" spans="1:10" ht="12.75">
      <c r="A177" s="8"/>
      <c r="B177" s="45" t="s">
        <v>166</v>
      </c>
      <c r="C177" s="41"/>
      <c r="D177" s="6">
        <v>25200</v>
      </c>
      <c r="E177" s="1">
        <v>18702</v>
      </c>
      <c r="F177" s="1">
        <v>1408</v>
      </c>
      <c r="G177" s="1">
        <v>50</v>
      </c>
      <c r="H177" s="1">
        <v>5040</v>
      </c>
      <c r="I177" s="1"/>
      <c r="J177" s="1"/>
    </row>
    <row r="178" spans="1:10" ht="12.75">
      <c r="A178" s="8"/>
      <c r="B178" s="49"/>
      <c r="C178" s="41"/>
      <c r="D178" s="1"/>
      <c r="E178" s="1"/>
      <c r="F178" s="1"/>
      <c r="G178" s="1"/>
      <c r="H178" s="1"/>
      <c r="I178" s="1"/>
      <c r="J178" s="1"/>
    </row>
    <row r="179" spans="1:10" ht="12.75">
      <c r="A179" s="8"/>
      <c r="B179" s="49"/>
      <c r="C179" s="41" t="s">
        <v>167</v>
      </c>
      <c r="D179" s="40">
        <f>D181+D182+D183</f>
        <v>19500</v>
      </c>
      <c r="E179" s="40">
        <f>E181+E182+E183</f>
        <v>14369</v>
      </c>
      <c r="F179" s="40">
        <f>F181+F182+F183</f>
        <v>1081</v>
      </c>
      <c r="G179" s="40">
        <f>G181+G182+G183</f>
        <v>150</v>
      </c>
      <c r="H179" s="40">
        <f>H181+H182+H183</f>
        <v>3900</v>
      </c>
      <c r="I179" s="1"/>
      <c r="J179" s="1"/>
    </row>
    <row r="180" spans="1:10" ht="12.75">
      <c r="A180" s="8"/>
      <c r="B180" s="49"/>
      <c r="C180" s="41"/>
      <c r="D180" s="1"/>
      <c r="E180" s="1"/>
      <c r="F180" s="1"/>
      <c r="G180" s="1"/>
      <c r="H180" s="1"/>
      <c r="I180" s="1"/>
      <c r="J180" s="1"/>
    </row>
    <row r="181" spans="1:10" ht="12.75">
      <c r="A181" s="8"/>
      <c r="B181" s="45" t="s">
        <v>168</v>
      </c>
      <c r="C181" s="41"/>
      <c r="D181" s="6">
        <v>9300</v>
      </c>
      <c r="E181" s="1">
        <v>6873</v>
      </c>
      <c r="F181" s="1">
        <v>517</v>
      </c>
      <c r="G181" s="1">
        <v>50</v>
      </c>
      <c r="H181" s="1">
        <v>1860</v>
      </c>
      <c r="I181" s="1"/>
      <c r="J181" s="1"/>
    </row>
    <row r="182" spans="1:10" ht="12.75">
      <c r="A182" s="8"/>
      <c r="B182" s="82" t="s">
        <v>169</v>
      </c>
      <c r="C182" s="7"/>
      <c r="D182" s="1">
        <v>4800</v>
      </c>
      <c r="E182" s="1">
        <v>3525</v>
      </c>
      <c r="F182" s="1">
        <v>265</v>
      </c>
      <c r="G182" s="1">
        <v>50</v>
      </c>
      <c r="H182" s="1">
        <v>960</v>
      </c>
      <c r="I182" s="1"/>
      <c r="J182" s="1"/>
    </row>
    <row r="183" spans="1:10" ht="12.75">
      <c r="A183" s="8"/>
      <c r="B183" s="82" t="s">
        <v>170</v>
      </c>
      <c r="C183" s="7"/>
      <c r="D183" s="1">
        <v>5400</v>
      </c>
      <c r="E183" s="1">
        <v>3971</v>
      </c>
      <c r="F183" s="1">
        <v>299</v>
      </c>
      <c r="G183" s="1">
        <v>50</v>
      </c>
      <c r="H183" s="1">
        <v>1080</v>
      </c>
      <c r="I183" s="1"/>
      <c r="J183" s="1"/>
    </row>
    <row r="184" spans="1:10" ht="12.75">
      <c r="A184" s="8"/>
      <c r="B184" s="5"/>
      <c r="C184" s="7"/>
      <c r="D184" s="1"/>
      <c r="E184" s="1"/>
      <c r="F184" s="1"/>
      <c r="G184" s="1"/>
      <c r="H184" s="1"/>
      <c r="I184" s="1"/>
      <c r="J184" s="1"/>
    </row>
    <row r="185" spans="1:10" ht="29.25" customHeight="1">
      <c r="A185" s="101" t="s">
        <v>35</v>
      </c>
      <c r="B185" s="101"/>
      <c r="C185" s="101"/>
      <c r="D185" s="101"/>
      <c r="E185" s="101"/>
      <c r="F185" s="101"/>
      <c r="G185" s="101"/>
      <c r="H185" s="101"/>
      <c r="I185" s="101"/>
      <c r="J185" s="101"/>
    </row>
    <row r="186" spans="1:10" ht="94.5" customHeight="1">
      <c r="A186" s="8" t="s">
        <v>36</v>
      </c>
      <c r="B186" s="20" t="s">
        <v>37</v>
      </c>
      <c r="C186" s="1"/>
      <c r="D186" s="19">
        <f>D189+D193+D197+D206+D219</f>
        <v>351860</v>
      </c>
      <c r="E186" s="19">
        <f>E189+E193+E197+E206+E217</f>
        <v>142076</v>
      </c>
      <c r="F186" s="19">
        <f>F189+F193+F197+F206+F219</f>
        <v>126308</v>
      </c>
      <c r="G186" s="19">
        <f>G189+G193+G197+G206+G217</f>
        <v>24170</v>
      </c>
      <c r="H186" s="19">
        <f>H189+H193+H197+H206+H217</f>
        <v>59306</v>
      </c>
      <c r="I186" s="57" t="s">
        <v>124</v>
      </c>
      <c r="J186" s="53" t="s">
        <v>116</v>
      </c>
    </row>
    <row r="187" spans="1:10" ht="12.75">
      <c r="A187" s="8"/>
      <c r="B187" s="5"/>
      <c r="C187" s="41" t="s">
        <v>11</v>
      </c>
      <c r="D187" s="40">
        <f>D189</f>
        <v>131700</v>
      </c>
      <c r="E187" s="40">
        <f>E189</f>
        <v>39510</v>
      </c>
      <c r="F187" s="40">
        <f>F189</f>
        <v>52680</v>
      </c>
      <c r="G187" s="40">
        <f>G189</f>
        <v>13170</v>
      </c>
      <c r="H187" s="40">
        <f>H189</f>
        <v>26340</v>
      </c>
      <c r="I187" s="1"/>
      <c r="J187" s="1"/>
    </row>
    <row r="188" spans="1:10" ht="12.75">
      <c r="A188" s="8"/>
      <c r="B188" s="46"/>
      <c r="C188" s="41"/>
      <c r="D188" s="1"/>
      <c r="E188" s="1"/>
      <c r="F188" s="1"/>
      <c r="G188" s="1"/>
      <c r="H188" s="1"/>
      <c r="I188" s="1"/>
      <c r="J188" s="1"/>
    </row>
    <row r="189" spans="1:10" ht="12.75">
      <c r="A189" s="8"/>
      <c r="B189" s="45" t="s">
        <v>112</v>
      </c>
      <c r="C189" s="41"/>
      <c r="D189" s="6">
        <f>E189+F189+G189+H189</f>
        <v>131700</v>
      </c>
      <c r="E189" s="1">
        <v>39510</v>
      </c>
      <c r="F189" s="1">
        <v>52680</v>
      </c>
      <c r="G189" s="1">
        <v>13170</v>
      </c>
      <c r="H189" s="1">
        <v>26340</v>
      </c>
      <c r="I189" s="1"/>
      <c r="J189" s="1"/>
    </row>
    <row r="190" spans="1:10" ht="12.75">
      <c r="A190" s="8"/>
      <c r="B190" s="49" t="s">
        <v>126</v>
      </c>
      <c r="C190" s="41"/>
      <c r="D190" s="1"/>
      <c r="E190" s="1"/>
      <c r="F190" s="1"/>
      <c r="G190" s="1"/>
      <c r="H190" s="1"/>
      <c r="I190" s="1"/>
      <c r="J190" s="1"/>
    </row>
    <row r="191" spans="1:10" ht="12.75">
      <c r="A191" s="8"/>
      <c r="B191" s="49"/>
      <c r="C191" s="41" t="s">
        <v>12</v>
      </c>
      <c r="D191" s="40">
        <f>D193</f>
        <v>28000</v>
      </c>
      <c r="E191" s="40">
        <f>E193</f>
        <v>8400</v>
      </c>
      <c r="F191" s="40">
        <f>F193</f>
        <v>11200</v>
      </c>
      <c r="G191" s="40">
        <f>G193</f>
        <v>2800</v>
      </c>
      <c r="H191" s="40">
        <f>H193</f>
        <v>5600</v>
      </c>
      <c r="I191" s="1"/>
      <c r="J191" s="1"/>
    </row>
    <row r="192" spans="1:10" ht="12.75">
      <c r="A192" s="8"/>
      <c r="B192" s="49"/>
      <c r="C192" s="41"/>
      <c r="D192" s="1"/>
      <c r="E192" s="1"/>
      <c r="F192" s="1"/>
      <c r="G192" s="1"/>
      <c r="H192" s="1"/>
      <c r="I192" s="1"/>
      <c r="J192" s="1"/>
    </row>
    <row r="193" spans="1:10" ht="12.75">
      <c r="A193" s="8"/>
      <c r="B193" s="45" t="s">
        <v>113</v>
      </c>
      <c r="C193" s="41"/>
      <c r="D193" s="6">
        <f>E193+F193+G193+H193</f>
        <v>28000</v>
      </c>
      <c r="E193" s="1">
        <v>8400</v>
      </c>
      <c r="F193" s="1">
        <v>11200</v>
      </c>
      <c r="G193" s="1">
        <v>2800</v>
      </c>
      <c r="H193" s="1">
        <v>5600</v>
      </c>
      <c r="I193" s="1"/>
      <c r="J193" s="1"/>
    </row>
    <row r="194" spans="1:10" ht="12.75">
      <c r="A194" s="8"/>
      <c r="B194" s="49" t="s">
        <v>127</v>
      </c>
      <c r="C194" s="41"/>
      <c r="D194" s="1"/>
      <c r="E194" s="1"/>
      <c r="F194" s="1"/>
      <c r="G194" s="1"/>
      <c r="H194" s="1"/>
      <c r="I194" s="1"/>
      <c r="J194" s="1"/>
    </row>
    <row r="195" spans="1:10" ht="12.75">
      <c r="A195" s="8"/>
      <c r="B195" s="49"/>
      <c r="C195" s="41" t="s">
        <v>13</v>
      </c>
      <c r="D195" s="40">
        <f>D197</f>
        <v>32000</v>
      </c>
      <c r="E195" s="40">
        <f>E197</f>
        <v>9600</v>
      </c>
      <c r="F195" s="40">
        <f>F197</f>
        <v>12800</v>
      </c>
      <c r="G195" s="40">
        <f>G197</f>
        <v>3200</v>
      </c>
      <c r="H195" s="40">
        <f>H197</f>
        <v>6400</v>
      </c>
      <c r="I195" s="1"/>
      <c r="J195" s="1"/>
    </row>
    <row r="196" spans="1:10" ht="12.75">
      <c r="A196" s="8"/>
      <c r="B196" s="49"/>
      <c r="C196" s="41"/>
      <c r="D196" s="1"/>
      <c r="E196" s="1"/>
      <c r="F196" s="1"/>
      <c r="G196" s="1"/>
      <c r="H196" s="1"/>
      <c r="I196" s="1"/>
      <c r="J196" s="1"/>
    </row>
    <row r="197" spans="1:10" ht="12.75">
      <c r="A197" s="8"/>
      <c r="B197" s="45" t="s">
        <v>114</v>
      </c>
      <c r="C197" s="41"/>
      <c r="D197" s="6">
        <f>E197+F197+G197+H197</f>
        <v>32000</v>
      </c>
      <c r="E197" s="1">
        <v>9600</v>
      </c>
      <c r="F197" s="1">
        <v>12800</v>
      </c>
      <c r="G197" s="1">
        <v>3200</v>
      </c>
      <c r="H197" s="1">
        <v>6400</v>
      </c>
      <c r="I197" s="1"/>
      <c r="J197" s="1"/>
    </row>
    <row r="198" spans="1:10" ht="12.75" hidden="1">
      <c r="A198" s="8"/>
      <c r="B198" s="49"/>
      <c r="C198" s="41"/>
      <c r="D198" s="1"/>
      <c r="E198" s="1"/>
      <c r="F198" s="1"/>
      <c r="G198" s="1"/>
      <c r="H198" s="1"/>
      <c r="I198" s="1"/>
      <c r="J198" s="1"/>
    </row>
    <row r="199" spans="1:10" ht="12.75" hidden="1">
      <c r="A199" s="8"/>
      <c r="B199" s="49"/>
      <c r="C199" s="41" t="s">
        <v>14</v>
      </c>
      <c r="D199" s="1"/>
      <c r="E199" s="1"/>
      <c r="F199" s="1"/>
      <c r="G199" s="1"/>
      <c r="H199" s="1"/>
      <c r="I199" s="1"/>
      <c r="J199" s="1"/>
    </row>
    <row r="200" spans="1:10" ht="12.75" hidden="1">
      <c r="A200" s="8"/>
      <c r="B200" s="49" t="s">
        <v>24</v>
      </c>
      <c r="C200" s="41"/>
      <c r="D200" s="1"/>
      <c r="E200" s="1"/>
      <c r="F200" s="1"/>
      <c r="G200" s="1"/>
      <c r="H200" s="1"/>
      <c r="I200" s="1"/>
      <c r="J200" s="1"/>
    </row>
    <row r="201" spans="1:10" ht="12.75" hidden="1">
      <c r="A201" s="8"/>
      <c r="B201" s="49"/>
      <c r="C201" s="41"/>
      <c r="D201" s="1"/>
      <c r="E201" s="1"/>
      <c r="F201" s="1"/>
      <c r="G201" s="1"/>
      <c r="H201" s="1"/>
      <c r="I201" s="1"/>
      <c r="J201" s="1"/>
    </row>
    <row r="202" spans="1:10" ht="12.75" hidden="1">
      <c r="A202" s="8"/>
      <c r="B202" s="49"/>
      <c r="C202" s="41"/>
      <c r="D202" s="1"/>
      <c r="E202" s="1"/>
      <c r="F202" s="1"/>
      <c r="G202" s="1"/>
      <c r="H202" s="1"/>
      <c r="I202" s="1"/>
      <c r="J202" s="1"/>
    </row>
    <row r="203" spans="1:10" ht="12.75">
      <c r="A203" s="8"/>
      <c r="B203" s="49" t="s">
        <v>128</v>
      </c>
      <c r="C203" s="41"/>
      <c r="D203" s="1"/>
      <c r="E203" s="1"/>
      <c r="F203" s="1"/>
      <c r="G203" s="1"/>
      <c r="H203" s="1"/>
      <c r="I203" s="1"/>
      <c r="J203" s="1"/>
    </row>
    <row r="204" spans="1:10" ht="12.75">
      <c r="A204" s="8"/>
      <c r="B204" s="49"/>
      <c r="C204" s="41" t="s">
        <v>15</v>
      </c>
      <c r="D204" s="40">
        <f>D206</f>
        <v>49500</v>
      </c>
      <c r="E204" s="40">
        <f>E206</f>
        <v>14850</v>
      </c>
      <c r="F204" s="40">
        <f>F206</f>
        <v>19800</v>
      </c>
      <c r="G204" s="40">
        <f>G206</f>
        <v>4950</v>
      </c>
      <c r="H204" s="40">
        <f>H206</f>
        <v>9900</v>
      </c>
      <c r="I204" s="1"/>
      <c r="J204" s="1"/>
    </row>
    <row r="205" spans="1:10" ht="12.75">
      <c r="A205" s="8"/>
      <c r="B205" s="49"/>
      <c r="C205" s="7"/>
      <c r="D205" s="1"/>
      <c r="E205" s="1"/>
      <c r="F205" s="1"/>
      <c r="G205" s="1"/>
      <c r="H205" s="1"/>
      <c r="I205" s="1"/>
      <c r="J205" s="1"/>
    </row>
    <row r="206" spans="1:10" ht="12.75">
      <c r="A206" s="8"/>
      <c r="B206" s="45" t="s">
        <v>115</v>
      </c>
      <c r="C206" s="7"/>
      <c r="D206" s="6">
        <f>E206+F206+G206+H206</f>
        <v>49500</v>
      </c>
      <c r="E206" s="1">
        <v>14850</v>
      </c>
      <c r="F206" s="1">
        <v>19800</v>
      </c>
      <c r="G206" s="1">
        <v>4950</v>
      </c>
      <c r="H206" s="1">
        <v>9900</v>
      </c>
      <c r="I206" s="1"/>
      <c r="J206" s="1"/>
    </row>
    <row r="207" spans="1:10" ht="12.75" hidden="1">
      <c r="A207" s="8"/>
      <c r="B207" s="5"/>
      <c r="C207" s="7"/>
      <c r="D207" s="1"/>
      <c r="E207" s="1"/>
      <c r="F207" s="1"/>
      <c r="G207" s="1"/>
      <c r="H207" s="1"/>
      <c r="I207" s="1"/>
      <c r="J207" s="1"/>
    </row>
    <row r="208" spans="1:10" ht="12.75" hidden="1">
      <c r="A208" s="8"/>
      <c r="B208" s="5"/>
      <c r="C208" s="7" t="s">
        <v>16</v>
      </c>
      <c r="D208" s="1"/>
      <c r="E208" s="1"/>
      <c r="F208" s="1"/>
      <c r="G208" s="1"/>
      <c r="H208" s="1"/>
      <c r="I208" s="1"/>
      <c r="J208" s="1"/>
    </row>
    <row r="209" spans="1:10" ht="12.75" hidden="1">
      <c r="A209" s="8"/>
      <c r="B209" s="5" t="s">
        <v>24</v>
      </c>
      <c r="C209" s="7"/>
      <c r="D209" s="1"/>
      <c r="E209" s="1"/>
      <c r="F209" s="1"/>
      <c r="G209" s="1"/>
      <c r="H209" s="1"/>
      <c r="I209" s="1"/>
      <c r="J209" s="1"/>
    </row>
    <row r="210" spans="1:10" ht="12.75" hidden="1">
      <c r="A210" s="8"/>
      <c r="B210" s="5"/>
      <c r="C210" s="7"/>
      <c r="D210" s="1"/>
      <c r="E210" s="1"/>
      <c r="F210" s="1"/>
      <c r="G210" s="1"/>
      <c r="H210" s="1"/>
      <c r="I210" s="1"/>
      <c r="J210" s="1"/>
    </row>
    <row r="211" spans="1:10" ht="12.75" hidden="1">
      <c r="A211" s="8"/>
      <c r="B211" s="5"/>
      <c r="C211" s="7"/>
      <c r="D211" s="1"/>
      <c r="E211" s="1"/>
      <c r="F211" s="1"/>
      <c r="G211" s="1"/>
      <c r="H211" s="1"/>
      <c r="I211" s="1"/>
      <c r="J211" s="1"/>
    </row>
    <row r="212" spans="1:10" ht="12.75" hidden="1">
      <c r="A212" s="8"/>
      <c r="B212" s="5"/>
      <c r="C212" s="7" t="s">
        <v>17</v>
      </c>
      <c r="D212" s="1"/>
      <c r="E212" s="1"/>
      <c r="F212" s="1"/>
      <c r="G212" s="1"/>
      <c r="H212" s="1"/>
      <c r="I212" s="1"/>
      <c r="J212" s="1"/>
    </row>
    <row r="213" spans="1:10" ht="12.75" hidden="1">
      <c r="A213" s="8"/>
      <c r="B213" s="5" t="s">
        <v>24</v>
      </c>
      <c r="C213" s="7"/>
      <c r="D213" s="1"/>
      <c r="E213" s="1"/>
      <c r="F213" s="1"/>
      <c r="G213" s="1"/>
      <c r="H213" s="1"/>
      <c r="I213" s="1"/>
      <c r="J213" s="1"/>
    </row>
    <row r="214" spans="1:10" ht="12.75" hidden="1">
      <c r="A214" s="8"/>
      <c r="B214" s="5"/>
      <c r="C214" s="7"/>
      <c r="D214" s="1"/>
      <c r="E214" s="1"/>
      <c r="F214" s="1"/>
      <c r="G214" s="1"/>
      <c r="H214" s="1"/>
      <c r="I214" s="1"/>
      <c r="J214" s="1"/>
    </row>
    <row r="215" spans="1:10" ht="21" customHeight="1" hidden="1">
      <c r="A215" s="8"/>
      <c r="B215" s="5"/>
      <c r="C215" s="7"/>
      <c r="D215" s="1"/>
      <c r="E215" s="1"/>
      <c r="F215" s="1"/>
      <c r="G215" s="1"/>
      <c r="H215" s="1"/>
      <c r="I215" s="1"/>
      <c r="J215" s="1"/>
    </row>
    <row r="216" spans="1:10" ht="13.5" customHeight="1">
      <c r="A216" s="8"/>
      <c r="B216" s="82" t="s">
        <v>129</v>
      </c>
      <c r="C216" s="7"/>
      <c r="D216" s="1"/>
      <c r="E216" s="1"/>
      <c r="F216" s="1"/>
      <c r="G216" s="1"/>
      <c r="H216" s="1"/>
      <c r="I216" s="1"/>
      <c r="J216" s="1"/>
    </row>
    <row r="217" spans="1:10" ht="14.25" customHeight="1">
      <c r="A217" s="8"/>
      <c r="B217" s="46"/>
      <c r="C217" s="41" t="s">
        <v>17</v>
      </c>
      <c r="D217" s="19">
        <f>D219</f>
        <v>110660</v>
      </c>
      <c r="E217" s="19">
        <f>E219</f>
        <v>69716</v>
      </c>
      <c r="F217" s="19">
        <f>F219</f>
        <v>29828</v>
      </c>
      <c r="G217" s="19">
        <f>G219</f>
        <v>50</v>
      </c>
      <c r="H217" s="19">
        <f>H219</f>
        <v>11066</v>
      </c>
      <c r="I217" s="1"/>
      <c r="J217" s="1"/>
    </row>
    <row r="218" spans="1:10" ht="14.25" customHeight="1">
      <c r="A218" s="8"/>
      <c r="I218" s="1"/>
      <c r="J218" s="1"/>
    </row>
    <row r="219" spans="1:10" ht="14.25" customHeight="1">
      <c r="A219" s="8"/>
      <c r="B219" s="82" t="s">
        <v>171</v>
      </c>
      <c r="C219" s="41"/>
      <c r="D219" s="39">
        <v>110660</v>
      </c>
      <c r="E219" s="39">
        <v>69716</v>
      </c>
      <c r="F219" s="39">
        <v>29828</v>
      </c>
      <c r="G219" s="39">
        <v>50</v>
      </c>
      <c r="H219" s="39">
        <v>11066</v>
      </c>
      <c r="I219" s="1"/>
      <c r="J219" s="1"/>
    </row>
    <row r="220" spans="1:10" ht="16.5" customHeight="1">
      <c r="A220" s="8"/>
      <c r="B220" s="82" t="s">
        <v>172</v>
      </c>
      <c r="C220" s="41"/>
      <c r="D220" s="19"/>
      <c r="E220" s="19"/>
      <c r="F220" s="19"/>
      <c r="G220" s="19"/>
      <c r="H220" s="19"/>
      <c r="I220" s="1"/>
      <c r="J220" s="1"/>
    </row>
    <row r="221" spans="1:10" ht="15.75" customHeight="1">
      <c r="A221" s="101" t="s">
        <v>39</v>
      </c>
      <c r="B221" s="101"/>
      <c r="C221" s="101"/>
      <c r="D221" s="101"/>
      <c r="E221" s="101"/>
      <c r="F221" s="101"/>
      <c r="G221" s="101"/>
      <c r="H221" s="101"/>
      <c r="I221" s="101"/>
      <c r="J221" s="101"/>
    </row>
    <row r="222" spans="1:10" ht="92.25" customHeight="1">
      <c r="A222" s="8" t="s">
        <v>38</v>
      </c>
      <c r="B222" s="20" t="s">
        <v>40</v>
      </c>
      <c r="C222" s="1"/>
      <c r="D222" s="19">
        <f>D229+D233</f>
        <v>160000</v>
      </c>
      <c r="E222" s="19">
        <f>E229+E233</f>
        <v>80130</v>
      </c>
      <c r="F222" s="19">
        <f>F229+F233</f>
        <v>73870</v>
      </c>
      <c r="G222" s="19">
        <f>G229+G233</f>
        <v>0</v>
      </c>
      <c r="H222" s="19">
        <f>H229+H233</f>
        <v>6000</v>
      </c>
      <c r="I222" s="52" t="s">
        <v>120</v>
      </c>
      <c r="J222" s="53" t="s">
        <v>117</v>
      </c>
    </row>
    <row r="223" spans="1:10" ht="12.75" hidden="1">
      <c r="A223" s="8"/>
      <c r="B223" s="5"/>
      <c r="C223" s="7" t="s">
        <v>11</v>
      </c>
      <c r="D223" s="1"/>
      <c r="E223" s="1"/>
      <c r="F223" s="1"/>
      <c r="G223" s="1"/>
      <c r="H223" s="1"/>
      <c r="I223" s="1"/>
      <c r="J223" s="1"/>
    </row>
    <row r="224" spans="1:10" ht="12.75" hidden="1">
      <c r="A224" s="8"/>
      <c r="B224" s="5" t="s">
        <v>24</v>
      </c>
      <c r="C224" s="7"/>
      <c r="D224" s="1"/>
      <c r="E224" s="1"/>
      <c r="F224" s="1"/>
      <c r="G224" s="1"/>
      <c r="H224" s="1"/>
      <c r="I224" s="1"/>
      <c r="J224" s="1"/>
    </row>
    <row r="225" spans="1:10" ht="12.75" hidden="1">
      <c r="A225" s="8"/>
      <c r="B225" s="5"/>
      <c r="C225" s="7"/>
      <c r="D225" s="1"/>
      <c r="E225" s="1"/>
      <c r="F225" s="1"/>
      <c r="G225" s="1"/>
      <c r="H225" s="1"/>
      <c r="I225" s="1"/>
      <c r="J225" s="1"/>
    </row>
    <row r="226" spans="1:10" ht="12.75" hidden="1">
      <c r="A226" s="8"/>
      <c r="B226" s="5"/>
      <c r="C226" s="7"/>
      <c r="D226" s="1"/>
      <c r="E226" s="1"/>
      <c r="F226" s="1"/>
      <c r="G226" s="1"/>
      <c r="H226" s="1"/>
      <c r="I226" s="1"/>
      <c r="J226" s="1"/>
    </row>
    <row r="227" spans="1:10" ht="12.75">
      <c r="A227" s="8"/>
      <c r="B227" s="49" t="s">
        <v>97</v>
      </c>
      <c r="C227" s="41" t="s">
        <v>11</v>
      </c>
      <c r="D227" s="40">
        <f>D229</f>
        <v>109981</v>
      </c>
      <c r="E227" s="40">
        <f>E229</f>
        <v>55630</v>
      </c>
      <c r="F227" s="40">
        <f>F229</f>
        <v>51351</v>
      </c>
      <c r="G227" s="40">
        <f>G229</f>
        <v>0</v>
      </c>
      <c r="H227" s="40">
        <f>H229</f>
        <v>3000</v>
      </c>
      <c r="I227" s="1"/>
      <c r="J227" s="1"/>
    </row>
    <row r="228" spans="1:10" ht="12.75">
      <c r="A228" s="8"/>
      <c r="B228" s="51"/>
      <c r="C228" s="7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51" t="s">
        <v>142</v>
      </c>
      <c r="C229" s="7"/>
      <c r="D229" s="6">
        <f>E229+F229+G229+H229</f>
        <v>109981</v>
      </c>
      <c r="E229" s="1">
        <v>55630</v>
      </c>
      <c r="F229" s="1">
        <v>51351</v>
      </c>
      <c r="G229" s="1">
        <v>0</v>
      </c>
      <c r="H229" s="1">
        <v>3000</v>
      </c>
      <c r="I229" s="1"/>
      <c r="J229" s="1"/>
    </row>
    <row r="230" spans="1:10" ht="12.75">
      <c r="A230" s="1"/>
      <c r="B230" s="51" t="s">
        <v>143</v>
      </c>
      <c r="C230" s="7"/>
      <c r="D230" s="1"/>
      <c r="E230" s="1"/>
      <c r="F230" s="1"/>
      <c r="G230" s="1"/>
      <c r="H230" s="1"/>
      <c r="I230" s="1"/>
      <c r="J230" s="1"/>
    </row>
    <row r="231" spans="1:10" ht="15.75" customHeight="1">
      <c r="A231" s="1"/>
      <c r="B231" s="51" t="s">
        <v>144</v>
      </c>
      <c r="C231" s="41" t="s">
        <v>12</v>
      </c>
      <c r="D231" s="40">
        <f>D233</f>
        <v>50019</v>
      </c>
      <c r="E231" s="40">
        <f>E233</f>
        <v>24500</v>
      </c>
      <c r="F231" s="40">
        <f>F233</f>
        <v>22519</v>
      </c>
      <c r="G231" s="40">
        <f>G233</f>
        <v>0</v>
      </c>
      <c r="H231" s="40">
        <f>H233</f>
        <v>3000</v>
      </c>
      <c r="I231" s="1"/>
      <c r="J231" s="1"/>
    </row>
    <row r="232" spans="1:10" ht="12.75">
      <c r="A232" s="1"/>
      <c r="B232" s="51" t="s">
        <v>145</v>
      </c>
      <c r="C232" s="7"/>
      <c r="D232" s="1"/>
      <c r="E232" s="1"/>
      <c r="F232" s="1"/>
      <c r="G232" s="1"/>
      <c r="H232" s="1"/>
      <c r="I232" s="1"/>
      <c r="J232" s="1"/>
    </row>
    <row r="233" spans="1:10" ht="12.75">
      <c r="A233" s="1"/>
      <c r="B233" s="21"/>
      <c r="C233" s="7"/>
      <c r="D233" s="6">
        <f>E233+F233+G233+H233</f>
        <v>50019</v>
      </c>
      <c r="E233" s="1">
        <v>24500</v>
      </c>
      <c r="F233" s="1">
        <v>22519</v>
      </c>
      <c r="G233" s="1"/>
      <c r="H233" s="1">
        <v>3000</v>
      </c>
      <c r="I233" s="1"/>
      <c r="J233" s="1"/>
    </row>
    <row r="234" spans="1:10" ht="12.75" hidden="1">
      <c r="A234" s="1"/>
      <c r="B234" s="5"/>
      <c r="C234" s="7"/>
      <c r="D234" s="1"/>
      <c r="E234" s="1"/>
      <c r="F234" s="1"/>
      <c r="G234" s="1"/>
      <c r="H234" s="1"/>
      <c r="I234" s="1"/>
      <c r="J234" s="1"/>
    </row>
    <row r="235" spans="1:10" ht="12.75" hidden="1">
      <c r="A235" s="1"/>
      <c r="B235" s="5"/>
      <c r="C235" s="7" t="s">
        <v>14</v>
      </c>
      <c r="D235" s="1"/>
      <c r="E235" s="1"/>
      <c r="F235" s="1"/>
      <c r="G235" s="1"/>
      <c r="H235" s="1"/>
      <c r="I235" s="1"/>
      <c r="J235" s="1"/>
    </row>
    <row r="236" spans="1:10" ht="12.75" hidden="1">
      <c r="A236" s="1"/>
      <c r="B236" s="5" t="s">
        <v>24</v>
      </c>
      <c r="C236" s="7"/>
      <c r="D236" s="1"/>
      <c r="E236" s="1"/>
      <c r="F236" s="1"/>
      <c r="G236" s="1"/>
      <c r="H236" s="1"/>
      <c r="I236" s="1"/>
      <c r="J236" s="1"/>
    </row>
    <row r="237" spans="1:10" ht="12.75" hidden="1">
      <c r="A237" s="1"/>
      <c r="B237" s="5"/>
      <c r="C237" s="7"/>
      <c r="D237" s="1"/>
      <c r="E237" s="1"/>
      <c r="F237" s="1"/>
      <c r="G237" s="1"/>
      <c r="H237" s="1"/>
      <c r="I237" s="1"/>
      <c r="J237" s="1"/>
    </row>
    <row r="238" spans="1:10" ht="12.75" hidden="1">
      <c r="A238" s="1"/>
      <c r="B238" s="5"/>
      <c r="C238" s="7"/>
      <c r="D238" s="1"/>
      <c r="E238" s="1"/>
      <c r="F238" s="1"/>
      <c r="G238" s="1"/>
      <c r="H238" s="1"/>
      <c r="I238" s="1"/>
      <c r="J238" s="1"/>
    </row>
    <row r="239" spans="1:10" ht="12.75" hidden="1">
      <c r="A239" s="1"/>
      <c r="B239" s="5"/>
      <c r="C239" s="7" t="s">
        <v>15</v>
      </c>
      <c r="D239" s="1"/>
      <c r="E239" s="1"/>
      <c r="F239" s="1"/>
      <c r="G239" s="1"/>
      <c r="H239" s="1"/>
      <c r="I239" s="1"/>
      <c r="J239" s="1"/>
    </row>
    <row r="240" spans="1:10" ht="12.75" hidden="1">
      <c r="A240" s="1"/>
      <c r="B240" s="5" t="s">
        <v>24</v>
      </c>
      <c r="C240" s="7"/>
      <c r="D240" s="1"/>
      <c r="E240" s="1"/>
      <c r="F240" s="1"/>
      <c r="G240" s="1"/>
      <c r="H240" s="1"/>
      <c r="I240" s="1"/>
      <c r="J240" s="1"/>
    </row>
    <row r="241" spans="1:10" ht="12.75" hidden="1">
      <c r="A241" s="1"/>
      <c r="B241" s="5"/>
      <c r="C241" s="7"/>
      <c r="D241" s="1"/>
      <c r="E241" s="1"/>
      <c r="F241" s="1"/>
      <c r="G241" s="1"/>
      <c r="H241" s="1"/>
      <c r="I241" s="1"/>
      <c r="J241" s="1"/>
    </row>
    <row r="242" spans="1:10" ht="12.75" hidden="1">
      <c r="A242" s="1"/>
      <c r="B242" s="5"/>
      <c r="C242" s="7"/>
      <c r="D242" s="1"/>
      <c r="E242" s="1"/>
      <c r="F242" s="1"/>
      <c r="G242" s="1"/>
      <c r="H242" s="1"/>
      <c r="I242" s="1"/>
      <c r="J242" s="1"/>
    </row>
    <row r="243" spans="1:10" ht="12.75" hidden="1">
      <c r="A243" s="1"/>
      <c r="B243" s="5"/>
      <c r="C243" s="7" t="s">
        <v>16</v>
      </c>
      <c r="D243" s="1"/>
      <c r="E243" s="1"/>
      <c r="F243" s="1"/>
      <c r="G243" s="1"/>
      <c r="H243" s="1"/>
      <c r="I243" s="1"/>
      <c r="J243" s="1"/>
    </row>
    <row r="244" spans="1:10" ht="12.75" hidden="1">
      <c r="A244" s="1"/>
      <c r="B244" s="5" t="s">
        <v>24</v>
      </c>
      <c r="C244" s="7"/>
      <c r="D244" s="1"/>
      <c r="E244" s="1"/>
      <c r="F244" s="1"/>
      <c r="G244" s="1"/>
      <c r="H244" s="1"/>
      <c r="I244" s="1"/>
      <c r="J244" s="1"/>
    </row>
    <row r="245" spans="1:10" ht="12.75" hidden="1">
      <c r="A245" s="1"/>
      <c r="B245" s="5"/>
      <c r="C245" s="7"/>
      <c r="D245" s="1"/>
      <c r="E245" s="1"/>
      <c r="F245" s="1"/>
      <c r="G245" s="1"/>
      <c r="H245" s="1"/>
      <c r="I245" s="1"/>
      <c r="J245" s="1"/>
    </row>
    <row r="246" spans="1:10" ht="12.75" hidden="1">
      <c r="A246" s="1"/>
      <c r="B246" s="5"/>
      <c r="C246" s="7"/>
      <c r="D246" s="1"/>
      <c r="E246" s="1"/>
      <c r="F246" s="1"/>
      <c r="G246" s="1"/>
      <c r="H246" s="1"/>
      <c r="I246" s="1"/>
      <c r="J246" s="1"/>
    </row>
    <row r="247" spans="1:10" ht="12.75" hidden="1">
      <c r="A247" s="1"/>
      <c r="B247" s="5"/>
      <c r="C247" s="7" t="s">
        <v>17</v>
      </c>
      <c r="D247" s="1"/>
      <c r="E247" s="1"/>
      <c r="F247" s="1"/>
      <c r="G247" s="1"/>
      <c r="H247" s="1"/>
      <c r="I247" s="1"/>
      <c r="J247" s="1"/>
    </row>
    <row r="248" spans="1:10" ht="12.75" hidden="1">
      <c r="A248" s="1"/>
      <c r="B248" s="5" t="s">
        <v>24</v>
      </c>
      <c r="C248" s="7"/>
      <c r="D248" s="1"/>
      <c r="E248" s="1"/>
      <c r="F248" s="1"/>
      <c r="G248" s="1"/>
      <c r="H248" s="1"/>
      <c r="I248" s="1"/>
      <c r="J248" s="1"/>
    </row>
    <row r="249" spans="1:10" ht="12.75" hidden="1">
      <c r="A249" s="1"/>
      <c r="B249" s="5"/>
      <c r="C249" s="7"/>
      <c r="D249" s="1"/>
      <c r="E249" s="1"/>
      <c r="F249" s="1"/>
      <c r="G249" s="1"/>
      <c r="H249" s="1"/>
      <c r="I249" s="1"/>
      <c r="J249" s="1"/>
    </row>
    <row r="250" spans="1:10" ht="12.75" hidden="1">
      <c r="A250" s="1"/>
      <c r="B250" s="5"/>
      <c r="C250" s="7"/>
      <c r="D250" s="1"/>
      <c r="E250" s="1"/>
      <c r="F250" s="1"/>
      <c r="G250" s="1"/>
      <c r="H250" s="1"/>
      <c r="I250" s="1"/>
      <c r="J250" s="1"/>
    </row>
    <row r="251" spans="1:10" ht="12.75">
      <c r="A251" s="102" t="s">
        <v>41</v>
      </c>
      <c r="B251" s="102"/>
      <c r="C251" s="102"/>
      <c r="D251" s="102"/>
      <c r="E251" s="102"/>
      <c r="F251" s="102"/>
      <c r="G251" s="102"/>
      <c r="H251" s="102"/>
      <c r="I251" s="102"/>
      <c r="J251" s="102"/>
    </row>
    <row r="252" spans="1:10" ht="12.75">
      <c r="A252" s="100" t="s">
        <v>9</v>
      </c>
      <c r="B252" s="100"/>
      <c r="C252" s="100"/>
      <c r="D252" s="100"/>
      <c r="E252" s="100"/>
      <c r="F252" s="100"/>
      <c r="G252" s="100"/>
      <c r="H252" s="100"/>
      <c r="I252" s="100"/>
      <c r="J252" s="100"/>
    </row>
    <row r="253" spans="1:10" ht="93.75" customHeight="1">
      <c r="A253" s="8" t="s">
        <v>10</v>
      </c>
      <c r="B253" s="20" t="s">
        <v>42</v>
      </c>
      <c r="C253" s="1"/>
      <c r="D253" s="19">
        <f>D254+D266</f>
        <v>4000</v>
      </c>
      <c r="E253" s="19">
        <f>E254+E266</f>
        <v>2000</v>
      </c>
      <c r="F253" s="19">
        <f>F254+F266</f>
        <v>800</v>
      </c>
      <c r="G253" s="19">
        <f>G254+G266</f>
        <v>1200</v>
      </c>
      <c r="H253" s="19">
        <f>H254+H266</f>
        <v>0</v>
      </c>
      <c r="I253" s="52" t="s">
        <v>120</v>
      </c>
      <c r="J253" s="53" t="s">
        <v>118</v>
      </c>
    </row>
    <row r="254" spans="1:10" ht="12.75">
      <c r="A254" s="1"/>
      <c r="B254" s="5"/>
      <c r="C254" s="41" t="s">
        <v>14</v>
      </c>
      <c r="D254" s="19">
        <f>D256</f>
        <v>2000</v>
      </c>
      <c r="E254" s="19">
        <f>E256</f>
        <v>1000</v>
      </c>
      <c r="F254" s="19">
        <f>F256</f>
        <v>400</v>
      </c>
      <c r="G254" s="19">
        <f>G256</f>
        <v>600</v>
      </c>
      <c r="H254" s="19">
        <f>H256</f>
        <v>0</v>
      </c>
      <c r="I254" s="1"/>
      <c r="J254" s="1"/>
    </row>
    <row r="255" spans="1:10" ht="12.75">
      <c r="A255" s="1"/>
      <c r="B255" s="5"/>
      <c r="C255" s="7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49" t="s">
        <v>105</v>
      </c>
      <c r="C256" s="7"/>
      <c r="D256" s="6">
        <f>E256+F256+G256+H256</f>
        <v>2000</v>
      </c>
      <c r="E256" s="1">
        <v>1000</v>
      </c>
      <c r="F256" s="1">
        <v>400</v>
      </c>
      <c r="G256" s="1">
        <v>600</v>
      </c>
      <c r="H256" s="1">
        <v>0</v>
      </c>
      <c r="I256" s="1"/>
      <c r="J256" s="1"/>
    </row>
    <row r="257" spans="1:10" ht="12.75" hidden="1">
      <c r="A257" s="1"/>
      <c r="B257" s="49"/>
      <c r="C257" s="7"/>
      <c r="D257" s="1"/>
      <c r="E257" s="1"/>
      <c r="F257" s="1"/>
      <c r="G257" s="1"/>
      <c r="H257" s="1"/>
      <c r="I257" s="1"/>
      <c r="J257" s="1"/>
    </row>
    <row r="258" spans="1:10" ht="12.75" hidden="1">
      <c r="A258" s="1"/>
      <c r="B258" s="49"/>
      <c r="C258" s="7" t="s">
        <v>15</v>
      </c>
      <c r="D258" s="1"/>
      <c r="E258" s="1"/>
      <c r="F258" s="1"/>
      <c r="G258" s="1"/>
      <c r="H258" s="1"/>
      <c r="I258" s="1"/>
      <c r="J258" s="1"/>
    </row>
    <row r="259" spans="1:10" ht="12.75" hidden="1">
      <c r="A259" s="1"/>
      <c r="B259" s="49" t="s">
        <v>24</v>
      </c>
      <c r="C259" s="7"/>
      <c r="D259" s="1"/>
      <c r="E259" s="1"/>
      <c r="F259" s="1"/>
      <c r="G259" s="1"/>
      <c r="H259" s="1"/>
      <c r="I259" s="1"/>
      <c r="J259" s="1"/>
    </row>
    <row r="260" spans="1:10" ht="12.75" hidden="1">
      <c r="A260" s="1"/>
      <c r="B260" s="49"/>
      <c r="C260" s="7"/>
      <c r="D260" s="1"/>
      <c r="E260" s="1"/>
      <c r="F260" s="1"/>
      <c r="G260" s="1"/>
      <c r="H260" s="1"/>
      <c r="I260" s="1"/>
      <c r="J260" s="1"/>
    </row>
    <row r="261" spans="1:10" ht="12.75" hidden="1">
      <c r="A261" s="1"/>
      <c r="B261" s="49"/>
      <c r="C261" s="7"/>
      <c r="D261" s="1"/>
      <c r="E261" s="1"/>
      <c r="F261" s="1"/>
      <c r="G261" s="1"/>
      <c r="H261" s="1"/>
      <c r="I261" s="1"/>
      <c r="J261" s="1"/>
    </row>
    <row r="262" spans="1:10" ht="12.75" hidden="1">
      <c r="A262" s="1"/>
      <c r="B262" s="49"/>
      <c r="C262" s="7" t="s">
        <v>16</v>
      </c>
      <c r="D262" s="1"/>
      <c r="E262" s="1"/>
      <c r="F262" s="1"/>
      <c r="G262" s="1"/>
      <c r="H262" s="1"/>
      <c r="I262" s="1"/>
      <c r="J262" s="1"/>
    </row>
    <row r="263" spans="1:10" ht="12.75" hidden="1">
      <c r="A263" s="1"/>
      <c r="B263" s="49" t="s">
        <v>24</v>
      </c>
      <c r="C263" s="7"/>
      <c r="D263" s="1"/>
      <c r="E263" s="1"/>
      <c r="F263" s="1"/>
      <c r="G263" s="1"/>
      <c r="H263" s="1"/>
      <c r="I263" s="1"/>
      <c r="J263" s="1"/>
    </row>
    <row r="264" spans="1:10" ht="12.75" hidden="1">
      <c r="A264" s="1"/>
      <c r="B264" s="49"/>
      <c r="C264" s="7"/>
      <c r="D264" s="1"/>
      <c r="E264" s="1"/>
      <c r="F264" s="1"/>
      <c r="G264" s="1"/>
      <c r="H264" s="1"/>
      <c r="I264" s="1"/>
      <c r="J264" s="1"/>
    </row>
    <row r="265" spans="1:10" ht="12.75" hidden="1">
      <c r="A265" s="1"/>
      <c r="B265" s="49"/>
      <c r="C265" s="7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49"/>
      <c r="C266" s="41" t="s">
        <v>17</v>
      </c>
      <c r="D266" s="19">
        <f>D268</f>
        <v>2000</v>
      </c>
      <c r="E266" s="19">
        <f>E268</f>
        <v>1000</v>
      </c>
      <c r="F266" s="19">
        <f>F268</f>
        <v>400</v>
      </c>
      <c r="G266" s="19">
        <f>G268</f>
        <v>600</v>
      </c>
      <c r="H266" s="19">
        <f>H268</f>
        <v>0</v>
      </c>
      <c r="I266" s="1"/>
      <c r="J266" s="1"/>
    </row>
    <row r="267" spans="1:10" ht="12.75">
      <c r="A267" s="1"/>
      <c r="B267" s="49"/>
      <c r="C267" s="7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49" t="s">
        <v>106</v>
      </c>
      <c r="C268" s="7"/>
      <c r="D268" s="6">
        <f>E268+F268+G268+H268</f>
        <v>2000</v>
      </c>
      <c r="E268" s="1">
        <v>1000</v>
      </c>
      <c r="F268" s="1">
        <v>400</v>
      </c>
      <c r="G268" s="1">
        <v>600</v>
      </c>
      <c r="H268" s="1">
        <v>0</v>
      </c>
      <c r="I268" s="1"/>
      <c r="J268" s="1"/>
    </row>
    <row r="269" spans="1:10" ht="12.75">
      <c r="A269" s="1"/>
      <c r="B269" s="5"/>
      <c r="C269" s="7"/>
      <c r="D269" s="1"/>
      <c r="E269" s="1"/>
      <c r="F269" s="1"/>
      <c r="G269" s="1"/>
      <c r="H269" s="1"/>
      <c r="I269" s="1"/>
      <c r="J269" s="1"/>
    </row>
    <row r="275" spans="2:8" ht="12.75">
      <c r="B275" s="24"/>
      <c r="C275" s="79"/>
      <c r="E275" s="79"/>
      <c r="F275" s="79"/>
      <c r="G275" s="79"/>
      <c r="H275" s="79"/>
    </row>
    <row r="276" spans="2:8" ht="12.75">
      <c r="B276" s="24"/>
      <c r="C276" s="79"/>
      <c r="E276" s="79"/>
      <c r="F276" s="79"/>
      <c r="G276" s="79"/>
      <c r="H276" s="79"/>
    </row>
    <row r="277" spans="2:8" ht="12.75">
      <c r="B277" s="24"/>
      <c r="E277" s="79"/>
      <c r="F277" s="79"/>
      <c r="G277" s="79"/>
      <c r="H277" s="79"/>
    </row>
    <row r="278" spans="2:8" ht="12.75">
      <c r="B278" s="24"/>
      <c r="D278" s="80"/>
      <c r="E278" s="81"/>
      <c r="F278" s="81"/>
      <c r="G278" s="81"/>
      <c r="H278" s="81"/>
    </row>
    <row r="280" spans="2:8" ht="12.75">
      <c r="B280" s="24"/>
      <c r="C280" s="79"/>
      <c r="E280" s="79"/>
      <c r="F280" s="79"/>
      <c r="G280" s="79"/>
      <c r="H280" s="79"/>
    </row>
    <row r="281" spans="2:8" ht="12.75">
      <c r="B281" s="24"/>
      <c r="C281" s="79"/>
      <c r="E281" s="79"/>
      <c r="F281" s="79"/>
      <c r="G281" s="79"/>
      <c r="H281" s="79"/>
    </row>
    <row r="282" spans="2:8" ht="12.75">
      <c r="B282" s="24"/>
      <c r="C282" s="79"/>
      <c r="E282" s="79"/>
      <c r="F282" s="79"/>
      <c r="G282" s="79"/>
      <c r="H282" s="79"/>
    </row>
    <row r="283" spans="2:8" ht="12.75">
      <c r="B283" s="24"/>
      <c r="C283" s="79"/>
      <c r="E283" s="79"/>
      <c r="F283" s="79"/>
      <c r="G283" s="79"/>
      <c r="H283" s="79"/>
    </row>
  </sheetData>
  <sheetProtection/>
  <mergeCells count="22">
    <mergeCell ref="A252:J252"/>
    <mergeCell ref="A221:J221"/>
    <mergeCell ref="A251:J251"/>
    <mergeCell ref="A142:J142"/>
    <mergeCell ref="A185:J185"/>
    <mergeCell ref="A27:J27"/>
    <mergeCell ref="A71:J71"/>
    <mergeCell ref="A112:J112"/>
    <mergeCell ref="A26:J26"/>
    <mergeCell ref="E6:H6"/>
    <mergeCell ref="I6:I7"/>
    <mergeCell ref="J6:J7"/>
    <mergeCell ref="C6:C7"/>
    <mergeCell ref="D6:D7"/>
    <mergeCell ref="H1:J1"/>
    <mergeCell ref="H2:J2"/>
    <mergeCell ref="G5:J5"/>
    <mergeCell ref="A6:B7"/>
    <mergeCell ref="A8:J8"/>
    <mergeCell ref="A9:J9"/>
    <mergeCell ref="A3:J3"/>
    <mergeCell ref="A4:J4"/>
  </mergeCells>
  <printOptions/>
  <pageMargins left="0" right="0" top="0.3937007874015748" bottom="0" header="0.5118110236220472" footer="0.35433070866141736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2.421875" style="9" customWidth="1"/>
    <col min="2" max="2" width="11.00390625" style="9" customWidth="1"/>
    <col min="3" max="3" width="10.8515625" style="9" customWidth="1"/>
    <col min="4" max="4" width="10.57421875" style="9" customWidth="1"/>
    <col min="5" max="5" width="10.140625" style="9" customWidth="1"/>
    <col min="6" max="6" width="10.8515625" style="9" customWidth="1"/>
    <col min="7" max="7" width="11.28125" style="9" customWidth="1"/>
    <col min="8" max="8" width="9.28125" style="9" customWidth="1"/>
    <col min="9" max="9" width="10.7109375" style="9" customWidth="1"/>
    <col min="10" max="10" width="11.28125" style="0" customWidth="1"/>
    <col min="11" max="11" width="14.00390625" style="0" customWidth="1"/>
  </cols>
  <sheetData>
    <row r="1" spans="7:11" ht="12.75">
      <c r="G1" s="83" t="s">
        <v>47</v>
      </c>
      <c r="H1" s="83"/>
      <c r="I1" s="83"/>
      <c r="J1" s="83"/>
      <c r="K1" s="83"/>
    </row>
    <row r="2" spans="7:11" ht="40.5" customHeight="1">
      <c r="G2" s="84" t="s">
        <v>150</v>
      </c>
      <c r="H2" s="84"/>
      <c r="I2" s="84"/>
      <c r="J2" s="84"/>
      <c r="K2" s="84"/>
    </row>
    <row r="3" spans="1:12" ht="12.75">
      <c r="A3" s="92" t="s">
        <v>45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10"/>
    </row>
    <row r="4" spans="1:11" ht="25.5" customHeight="1">
      <c r="A4" s="92" t="s">
        <v>152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6:11" ht="17.25" customHeight="1">
      <c r="F5" s="12" t="s">
        <v>46</v>
      </c>
      <c r="G5" s="12"/>
      <c r="H5" s="12"/>
      <c r="I5" s="12"/>
      <c r="J5" s="13"/>
      <c r="K5" s="14"/>
    </row>
    <row r="6" spans="1:11" ht="16.5" customHeight="1">
      <c r="A6" s="107"/>
      <c r="B6" s="107" t="s">
        <v>48</v>
      </c>
      <c r="C6" s="107" t="s">
        <v>24</v>
      </c>
      <c r="D6" s="107"/>
      <c r="E6" s="107"/>
      <c r="F6" s="107"/>
      <c r="G6" s="107" t="s">
        <v>49</v>
      </c>
      <c r="H6" s="106" t="s">
        <v>24</v>
      </c>
      <c r="I6" s="106"/>
      <c r="J6" s="106"/>
      <c r="K6" s="106" t="s">
        <v>50</v>
      </c>
    </row>
    <row r="7" spans="1:11" ht="35.25" customHeight="1">
      <c r="A7" s="107"/>
      <c r="B7" s="107"/>
      <c r="C7" s="2" t="s">
        <v>11</v>
      </c>
      <c r="D7" s="2" t="s">
        <v>12</v>
      </c>
      <c r="E7" s="2" t="s">
        <v>13</v>
      </c>
      <c r="F7" s="2" t="s">
        <v>14</v>
      </c>
      <c r="G7" s="107"/>
      <c r="H7" s="3" t="s">
        <v>15</v>
      </c>
      <c r="I7" s="3" t="s">
        <v>16</v>
      </c>
      <c r="J7" s="2" t="s">
        <v>17</v>
      </c>
      <c r="K7" s="106"/>
    </row>
    <row r="8" spans="1:11" ht="12.75">
      <c r="A8" s="15" t="s">
        <v>51</v>
      </c>
      <c r="B8" s="19">
        <f>B10+B11+B12+B13</f>
        <v>1846464</v>
      </c>
      <c r="C8" s="19">
        <f aca="true" t="shared" si="0" ref="C8:K8">C10+C11+C12+C13</f>
        <v>131700</v>
      </c>
      <c r="D8" s="19">
        <f t="shared" si="0"/>
        <v>661164</v>
      </c>
      <c r="E8" s="19">
        <f t="shared" si="0"/>
        <v>643600</v>
      </c>
      <c r="F8" s="19">
        <f t="shared" si="0"/>
        <v>410000</v>
      </c>
      <c r="G8" s="19">
        <f t="shared" si="0"/>
        <v>565100</v>
      </c>
      <c r="H8" s="19">
        <f t="shared" si="0"/>
        <v>528500</v>
      </c>
      <c r="I8" s="19">
        <f t="shared" si="0"/>
        <v>14000</v>
      </c>
      <c r="J8" s="19">
        <f t="shared" si="0"/>
        <v>22600</v>
      </c>
      <c r="K8" s="19">
        <f t="shared" si="0"/>
        <v>2411564</v>
      </c>
    </row>
    <row r="9" spans="1:11" ht="12.75">
      <c r="A9" s="8" t="s">
        <v>24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6" t="s">
        <v>52</v>
      </c>
      <c r="B10" s="39">
        <f>C10+D10+E10+F10</f>
        <v>553939</v>
      </c>
      <c r="C10" s="1">
        <v>39510</v>
      </c>
      <c r="D10" s="1">
        <v>198349</v>
      </c>
      <c r="E10" s="1">
        <v>193080</v>
      </c>
      <c r="F10" s="1">
        <v>123000</v>
      </c>
      <c r="G10" s="1">
        <f>H10+I10+J10</f>
        <v>169530</v>
      </c>
      <c r="H10" s="1">
        <v>158550</v>
      </c>
      <c r="I10" s="1">
        <v>4200</v>
      </c>
      <c r="J10" s="1">
        <v>6780</v>
      </c>
      <c r="K10" s="1">
        <f>B10+G10</f>
        <v>723469</v>
      </c>
    </row>
    <row r="11" spans="1:11" ht="12.75">
      <c r="A11" s="17" t="s">
        <v>53</v>
      </c>
      <c r="B11" s="39">
        <f aca="true" t="shared" si="1" ref="B11:B20">C11+D11+E11+F11</f>
        <v>738586</v>
      </c>
      <c r="C11" s="1">
        <v>52680</v>
      </c>
      <c r="D11" s="1">
        <v>264466</v>
      </c>
      <c r="E11" s="1">
        <v>257440</v>
      </c>
      <c r="F11" s="1">
        <v>164000</v>
      </c>
      <c r="G11" s="1">
        <f>H11+I11+J11</f>
        <v>226040</v>
      </c>
      <c r="H11" s="1">
        <v>211400</v>
      </c>
      <c r="I11" s="1">
        <v>5600</v>
      </c>
      <c r="J11" s="1">
        <v>9040</v>
      </c>
      <c r="K11" s="1">
        <f aca="true" t="shared" si="2" ref="K11:K20">B11+G11</f>
        <v>964626</v>
      </c>
    </row>
    <row r="12" spans="1:11" ht="12.75">
      <c r="A12" s="17" t="s">
        <v>54</v>
      </c>
      <c r="B12" s="39">
        <f t="shared" si="1"/>
        <v>184646</v>
      </c>
      <c r="C12" s="1">
        <v>13170</v>
      </c>
      <c r="D12" s="1">
        <v>66116</v>
      </c>
      <c r="E12" s="1">
        <v>64360</v>
      </c>
      <c r="F12" s="1">
        <v>41000</v>
      </c>
      <c r="G12" s="1">
        <f>H12+I12+J12</f>
        <v>56510</v>
      </c>
      <c r="H12" s="1">
        <v>52850</v>
      </c>
      <c r="I12" s="1">
        <v>1400</v>
      </c>
      <c r="J12" s="1">
        <v>2260</v>
      </c>
      <c r="K12" s="1">
        <f t="shared" si="2"/>
        <v>241156</v>
      </c>
    </row>
    <row r="13" spans="1:11" ht="12.75">
      <c r="A13" s="30" t="s">
        <v>95</v>
      </c>
      <c r="B13" s="1">
        <f t="shared" si="1"/>
        <v>369293</v>
      </c>
      <c r="C13" s="1">
        <v>26340</v>
      </c>
      <c r="D13" s="1">
        <v>132233</v>
      </c>
      <c r="E13" s="1">
        <v>128720</v>
      </c>
      <c r="F13" s="1">
        <v>82000</v>
      </c>
      <c r="G13" s="1">
        <f>H13+I13+J13</f>
        <v>113020</v>
      </c>
      <c r="H13" s="1">
        <v>105700</v>
      </c>
      <c r="I13" s="1">
        <v>2800</v>
      </c>
      <c r="J13" s="1">
        <v>4520</v>
      </c>
      <c r="K13" s="1">
        <f t="shared" si="2"/>
        <v>482313</v>
      </c>
    </row>
    <row r="14" spans="1:11" ht="25.5">
      <c r="A14" s="36" t="s">
        <v>55</v>
      </c>
      <c r="B14" s="19">
        <f>B15+B16+B17+B18+B19+B20</f>
        <v>183736</v>
      </c>
      <c r="C14" s="19">
        <f aca="true" t="shared" si="3" ref="C14:K14">C15+C16+C17+C18+C19+C20</f>
        <v>13170</v>
      </c>
      <c r="D14" s="19">
        <f t="shared" si="3"/>
        <v>64666</v>
      </c>
      <c r="E14" s="19">
        <f t="shared" si="3"/>
        <v>64900</v>
      </c>
      <c r="F14" s="19">
        <f t="shared" si="3"/>
        <v>41000</v>
      </c>
      <c r="G14" s="19">
        <f t="shared" si="3"/>
        <v>56510</v>
      </c>
      <c r="H14" s="19">
        <f t="shared" si="3"/>
        <v>52850</v>
      </c>
      <c r="I14" s="19">
        <f t="shared" si="3"/>
        <v>1400</v>
      </c>
      <c r="J14" s="19">
        <f t="shared" si="3"/>
        <v>2260</v>
      </c>
      <c r="K14" s="19">
        <f t="shared" si="3"/>
        <v>240246</v>
      </c>
    </row>
    <row r="15" spans="1:11" ht="12.75">
      <c r="A15" s="16" t="s">
        <v>56</v>
      </c>
      <c r="B15" s="1">
        <f t="shared" si="1"/>
        <v>140000</v>
      </c>
      <c r="C15" s="1">
        <v>0</v>
      </c>
      <c r="D15" s="1">
        <v>50000</v>
      </c>
      <c r="E15" s="1">
        <v>50000</v>
      </c>
      <c r="F15" s="1">
        <v>40000</v>
      </c>
      <c r="G15" s="1">
        <f aca="true" t="shared" si="4" ref="G15:G20">H15+I15+J15</f>
        <v>40000</v>
      </c>
      <c r="H15" s="1">
        <v>40000</v>
      </c>
      <c r="I15" s="1">
        <v>0</v>
      </c>
      <c r="J15" s="1">
        <v>0</v>
      </c>
      <c r="K15" s="1">
        <f t="shared" si="2"/>
        <v>180000</v>
      </c>
    </row>
    <row r="16" spans="1:11" ht="12.75">
      <c r="A16" s="16" t="s">
        <v>57</v>
      </c>
      <c r="B16" s="1">
        <f t="shared" si="1"/>
        <v>1500</v>
      </c>
      <c r="C16" s="1">
        <v>0</v>
      </c>
      <c r="D16" s="1">
        <v>500</v>
      </c>
      <c r="E16" s="1">
        <v>0</v>
      </c>
      <c r="F16" s="1">
        <v>1000</v>
      </c>
      <c r="G16" s="1">
        <f t="shared" si="4"/>
        <v>2000</v>
      </c>
      <c r="H16" s="1">
        <v>1000</v>
      </c>
      <c r="I16" s="1">
        <v>0</v>
      </c>
      <c r="J16" s="1">
        <v>1000</v>
      </c>
      <c r="K16" s="1">
        <f t="shared" si="2"/>
        <v>3500</v>
      </c>
    </row>
    <row r="17" spans="1:11" ht="12.75">
      <c r="A17" s="16" t="s">
        <v>58</v>
      </c>
      <c r="B17" s="1">
        <f t="shared" si="1"/>
        <v>0</v>
      </c>
      <c r="C17" s="1">
        <v>0</v>
      </c>
      <c r="D17" s="1">
        <v>0</v>
      </c>
      <c r="E17" s="1">
        <v>0</v>
      </c>
      <c r="F17" s="1">
        <v>0</v>
      </c>
      <c r="G17" s="1">
        <f t="shared" si="4"/>
        <v>5000</v>
      </c>
      <c r="H17" s="1">
        <v>5000</v>
      </c>
      <c r="I17" s="1">
        <v>0</v>
      </c>
      <c r="J17" s="1">
        <v>0</v>
      </c>
      <c r="K17" s="1">
        <f t="shared" si="2"/>
        <v>5000</v>
      </c>
    </row>
    <row r="18" spans="1:11" ht="12.75">
      <c r="A18" s="16" t="s">
        <v>59</v>
      </c>
      <c r="B18" s="1">
        <f t="shared" si="1"/>
        <v>5066</v>
      </c>
      <c r="C18" s="1">
        <v>0</v>
      </c>
      <c r="D18" s="1">
        <v>2366</v>
      </c>
      <c r="E18" s="1">
        <v>2700</v>
      </c>
      <c r="F18" s="1">
        <v>0</v>
      </c>
      <c r="G18" s="1">
        <f t="shared" si="4"/>
        <v>4560</v>
      </c>
      <c r="H18" s="1">
        <v>1900</v>
      </c>
      <c r="I18" s="1">
        <v>1400</v>
      </c>
      <c r="J18" s="1">
        <v>1260</v>
      </c>
      <c r="K18" s="1">
        <f t="shared" si="2"/>
        <v>9626</v>
      </c>
    </row>
    <row r="19" spans="1:11" ht="12.75">
      <c r="A19" s="16" t="s">
        <v>60</v>
      </c>
      <c r="B19" s="1">
        <f t="shared" si="1"/>
        <v>19170</v>
      </c>
      <c r="C19" s="1">
        <v>13170</v>
      </c>
      <c r="D19" s="1">
        <v>2800</v>
      </c>
      <c r="E19" s="1">
        <v>3200</v>
      </c>
      <c r="F19" s="1">
        <v>0</v>
      </c>
      <c r="G19" s="1">
        <f t="shared" si="4"/>
        <v>4950</v>
      </c>
      <c r="H19" s="1">
        <v>4950</v>
      </c>
      <c r="I19" s="1">
        <v>0</v>
      </c>
      <c r="J19" s="1">
        <v>0</v>
      </c>
      <c r="K19" s="1">
        <f t="shared" si="2"/>
        <v>24120</v>
      </c>
    </row>
    <row r="20" spans="1:11" ht="12.75">
      <c r="A20" s="16" t="s">
        <v>61</v>
      </c>
      <c r="B20" s="1">
        <f t="shared" si="1"/>
        <v>18000</v>
      </c>
      <c r="C20" s="1">
        <v>0</v>
      </c>
      <c r="D20" s="1">
        <v>9000</v>
      </c>
      <c r="E20" s="1">
        <v>9000</v>
      </c>
      <c r="F20" s="1">
        <v>0</v>
      </c>
      <c r="G20" s="1">
        <f t="shared" si="4"/>
        <v>0</v>
      </c>
      <c r="H20" s="1">
        <v>0</v>
      </c>
      <c r="I20" s="1">
        <v>0</v>
      </c>
      <c r="J20" s="1">
        <v>0</v>
      </c>
      <c r="K20" s="1">
        <f t="shared" si="2"/>
        <v>18000</v>
      </c>
    </row>
    <row r="21" spans="1:11" ht="12.75">
      <c r="A21" s="20" t="s">
        <v>62</v>
      </c>
      <c r="B21" s="19">
        <f>B23+B24+B25+B26</f>
        <v>58910</v>
      </c>
      <c r="C21" s="19">
        <f aca="true" t="shared" si="5" ref="C21:K21">C23+C24+C25+C26</f>
        <v>13150</v>
      </c>
      <c r="D21" s="19">
        <f t="shared" si="5"/>
        <v>18913</v>
      </c>
      <c r="E21" s="19">
        <f t="shared" si="5"/>
        <v>11820</v>
      </c>
      <c r="F21" s="19">
        <f t="shared" si="5"/>
        <v>15027</v>
      </c>
      <c r="G21" s="19">
        <f t="shared" si="5"/>
        <v>45957</v>
      </c>
      <c r="H21" s="19">
        <f t="shared" si="5"/>
        <v>13673</v>
      </c>
      <c r="I21" s="19">
        <f t="shared" si="5"/>
        <v>13947</v>
      </c>
      <c r="J21" s="19">
        <f t="shared" si="5"/>
        <v>18337</v>
      </c>
      <c r="K21" s="19">
        <f t="shared" si="5"/>
        <v>104867</v>
      </c>
    </row>
    <row r="22" spans="1:11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6" t="s">
        <v>52</v>
      </c>
      <c r="B23" s="1">
        <f aca="true" t="shared" si="6" ref="B23:B30">C23+D23+E23+F23</f>
        <v>23604</v>
      </c>
      <c r="C23" s="1">
        <v>5260</v>
      </c>
      <c r="D23" s="1">
        <v>7565</v>
      </c>
      <c r="E23" s="1">
        <v>4728</v>
      </c>
      <c r="F23" s="1">
        <f>5051+1000</f>
        <v>6051</v>
      </c>
      <c r="G23" s="1">
        <f>H23+I23+J23</f>
        <v>18423</v>
      </c>
      <c r="H23" s="1">
        <v>5469</v>
      </c>
      <c r="I23" s="1">
        <v>5579</v>
      </c>
      <c r="J23" s="1">
        <f>6375+1000</f>
        <v>7375</v>
      </c>
      <c r="K23" s="1">
        <f>B23+G23</f>
        <v>42027</v>
      </c>
    </row>
    <row r="24" spans="1:11" ht="12.75">
      <c r="A24" s="17" t="s">
        <v>53</v>
      </c>
      <c r="B24" s="1">
        <f t="shared" si="6"/>
        <v>17353</v>
      </c>
      <c r="C24" s="1">
        <v>3945</v>
      </c>
      <c r="D24" s="1">
        <v>5674</v>
      </c>
      <c r="E24" s="1">
        <v>3546</v>
      </c>
      <c r="F24" s="1">
        <f>3788+400</f>
        <v>4188</v>
      </c>
      <c r="G24" s="1">
        <f>H24+I24+J24</f>
        <v>13467</v>
      </c>
      <c r="H24" s="1">
        <v>4102</v>
      </c>
      <c r="I24" s="1">
        <v>4184</v>
      </c>
      <c r="J24" s="1">
        <f>4781+400</f>
        <v>5181</v>
      </c>
      <c r="K24" s="1">
        <f>B24+G24</f>
        <v>30820</v>
      </c>
    </row>
    <row r="25" spans="1:11" ht="12.75">
      <c r="A25" s="17" t="s">
        <v>54</v>
      </c>
      <c r="B25" s="1">
        <f t="shared" si="6"/>
        <v>600</v>
      </c>
      <c r="C25" s="1">
        <v>0</v>
      </c>
      <c r="D25" s="1">
        <v>0</v>
      </c>
      <c r="E25" s="1">
        <v>0</v>
      </c>
      <c r="F25" s="1">
        <v>600</v>
      </c>
      <c r="G25" s="1">
        <f>H25+I25+J25</f>
        <v>600</v>
      </c>
      <c r="H25" s="1">
        <v>0</v>
      </c>
      <c r="I25" s="1">
        <v>0</v>
      </c>
      <c r="J25" s="1">
        <v>600</v>
      </c>
      <c r="K25" s="1">
        <f>B25+G25</f>
        <v>1200</v>
      </c>
    </row>
    <row r="26" spans="1:11" ht="12.75">
      <c r="A26" s="30" t="s">
        <v>95</v>
      </c>
      <c r="B26" s="1">
        <f t="shared" si="6"/>
        <v>17353</v>
      </c>
      <c r="C26" s="1">
        <f>C24</f>
        <v>3945</v>
      </c>
      <c r="D26" s="1">
        <f aca="true" t="shared" si="7" ref="D26:J26">D24</f>
        <v>5674</v>
      </c>
      <c r="E26" s="1">
        <f t="shared" si="7"/>
        <v>3546</v>
      </c>
      <c r="F26" s="1">
        <f t="shared" si="7"/>
        <v>4188</v>
      </c>
      <c r="G26" s="1">
        <f>G24</f>
        <v>13467</v>
      </c>
      <c r="H26" s="1">
        <f t="shared" si="7"/>
        <v>4102</v>
      </c>
      <c r="I26" s="1">
        <f t="shared" si="7"/>
        <v>4184</v>
      </c>
      <c r="J26" s="1">
        <f t="shared" si="7"/>
        <v>5181</v>
      </c>
      <c r="K26" s="1">
        <f>B26+G26</f>
        <v>30820</v>
      </c>
    </row>
    <row r="27" spans="1:11" ht="25.5">
      <c r="A27" s="36" t="s">
        <v>55</v>
      </c>
      <c r="B27" s="19">
        <f t="shared" si="6"/>
        <v>600</v>
      </c>
      <c r="C27" s="19"/>
      <c r="D27" s="19"/>
      <c r="E27" s="19"/>
      <c r="F27" s="19">
        <f>F25</f>
        <v>600</v>
      </c>
      <c r="G27" s="19">
        <f>G25</f>
        <v>600</v>
      </c>
      <c r="H27" s="19">
        <f>H25</f>
        <v>0</v>
      </c>
      <c r="I27" s="19">
        <f>I25</f>
        <v>0</v>
      </c>
      <c r="J27" s="19">
        <f>J25</f>
        <v>600</v>
      </c>
      <c r="K27" s="19">
        <f>K25</f>
        <v>1200</v>
      </c>
    </row>
    <row r="28" spans="1:11" ht="38.25">
      <c r="A28" s="16" t="s">
        <v>63</v>
      </c>
      <c r="B28" s="1">
        <f t="shared" si="6"/>
        <v>0</v>
      </c>
      <c r="C28" s="1">
        <v>0</v>
      </c>
      <c r="D28" s="1">
        <v>0</v>
      </c>
      <c r="E28" s="1">
        <v>0</v>
      </c>
      <c r="F28" s="1"/>
      <c r="G28" s="1">
        <f>H28+I28+J28</f>
        <v>0</v>
      </c>
      <c r="H28" s="1">
        <v>0</v>
      </c>
      <c r="I28" s="1">
        <v>0</v>
      </c>
      <c r="J28" s="1">
        <v>0</v>
      </c>
      <c r="K28" s="1">
        <v>0</v>
      </c>
    </row>
    <row r="29" spans="1:11" ht="25.5" customHeight="1">
      <c r="A29" s="18" t="s">
        <v>72</v>
      </c>
      <c r="B29" s="1">
        <f t="shared" si="6"/>
        <v>0</v>
      </c>
      <c r="C29" s="1">
        <f aca="true" t="shared" si="8" ref="C29:K29">D29+E29+F29+G29</f>
        <v>0</v>
      </c>
      <c r="D29" s="1">
        <f t="shared" si="8"/>
        <v>0</v>
      </c>
      <c r="E29" s="1">
        <f t="shared" si="8"/>
        <v>0</v>
      </c>
      <c r="F29" s="1">
        <f t="shared" si="8"/>
        <v>0</v>
      </c>
      <c r="G29" s="1">
        <f t="shared" si="8"/>
        <v>0</v>
      </c>
      <c r="H29" s="1">
        <f t="shared" si="8"/>
        <v>0</v>
      </c>
      <c r="I29" s="1">
        <f t="shared" si="8"/>
        <v>0</v>
      </c>
      <c r="J29" s="1">
        <f t="shared" si="8"/>
        <v>0</v>
      </c>
      <c r="K29" s="1">
        <f t="shared" si="8"/>
        <v>0</v>
      </c>
    </row>
    <row r="30" spans="1:11" ht="25.5">
      <c r="A30" s="16" t="s">
        <v>64</v>
      </c>
      <c r="B30" s="1">
        <f t="shared" si="6"/>
        <v>600</v>
      </c>
      <c r="C30" s="1">
        <v>0</v>
      </c>
      <c r="D30" s="1">
        <v>0</v>
      </c>
      <c r="E30" s="1">
        <v>0</v>
      </c>
      <c r="F30" s="1">
        <v>600</v>
      </c>
      <c r="G30" s="1">
        <f>H30+I30+J30</f>
        <v>600</v>
      </c>
      <c r="H30" s="1">
        <v>0</v>
      </c>
      <c r="I30" s="1">
        <v>0</v>
      </c>
      <c r="J30" s="1">
        <v>600</v>
      </c>
      <c r="K30" s="1">
        <f>B30+G30</f>
        <v>1200</v>
      </c>
    </row>
    <row r="31" spans="1:11" ht="12.75">
      <c r="A31" s="20" t="s">
        <v>65</v>
      </c>
      <c r="B31" s="19">
        <f>B8+B21</f>
        <v>1905374</v>
      </c>
      <c r="C31" s="19">
        <f aca="true" t="shared" si="9" ref="C31:K31">C8+C21</f>
        <v>144850</v>
      </c>
      <c r="D31" s="19">
        <f t="shared" si="9"/>
        <v>680077</v>
      </c>
      <c r="E31" s="19">
        <f t="shared" si="9"/>
        <v>655420</v>
      </c>
      <c r="F31" s="19">
        <f t="shared" si="9"/>
        <v>425027</v>
      </c>
      <c r="G31" s="19">
        <f t="shared" si="9"/>
        <v>611057</v>
      </c>
      <c r="H31" s="19">
        <f t="shared" si="9"/>
        <v>542173</v>
      </c>
      <c r="I31" s="19">
        <f t="shared" si="9"/>
        <v>27947</v>
      </c>
      <c r="J31" s="19">
        <f t="shared" si="9"/>
        <v>40937</v>
      </c>
      <c r="K31" s="19">
        <f t="shared" si="9"/>
        <v>2516431</v>
      </c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</sheetData>
  <sheetProtection/>
  <mergeCells count="10">
    <mergeCell ref="A3:K3"/>
    <mergeCell ref="K6:K7"/>
    <mergeCell ref="G1:K1"/>
    <mergeCell ref="G2:K2"/>
    <mergeCell ref="A4:K4"/>
    <mergeCell ref="C6:F6"/>
    <mergeCell ref="H6:J6"/>
    <mergeCell ref="G6:G7"/>
    <mergeCell ref="B6:B7"/>
    <mergeCell ref="A6:A7"/>
  </mergeCells>
  <printOptions/>
  <pageMargins left="0.3937007874015748" right="0.2362204724409449" top="0.6692913385826772" bottom="0.18" header="0.5118110236220472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32.421875" style="9" customWidth="1"/>
    <col min="2" max="2" width="10.28125" style="9" customWidth="1"/>
    <col min="3" max="3" width="9.8515625" style="9" customWidth="1"/>
    <col min="4" max="4" width="10.140625" style="9" customWidth="1"/>
    <col min="5" max="5" width="10.00390625" style="9" customWidth="1"/>
    <col min="6" max="6" width="9.421875" style="9" customWidth="1"/>
    <col min="7" max="7" width="9.57421875" style="9" customWidth="1"/>
    <col min="8" max="8" width="10.00390625" style="9" customWidth="1"/>
    <col min="9" max="9" width="8.7109375" style="9" customWidth="1"/>
    <col min="10" max="10" width="10.00390625" style="9" customWidth="1"/>
    <col min="11" max="11" width="9.7109375" style="0" customWidth="1"/>
    <col min="12" max="12" width="13.140625" style="0" customWidth="1"/>
  </cols>
  <sheetData>
    <row r="1" spans="8:12" ht="12.75">
      <c r="H1" s="83" t="s">
        <v>66</v>
      </c>
      <c r="I1" s="83"/>
      <c r="J1" s="83"/>
      <c r="K1" s="83"/>
      <c r="L1" s="83"/>
    </row>
    <row r="2" spans="8:12" ht="40.5" customHeight="1">
      <c r="H2" s="84" t="s">
        <v>153</v>
      </c>
      <c r="I2" s="84"/>
      <c r="J2" s="84"/>
      <c r="K2" s="84"/>
      <c r="L2" s="84"/>
    </row>
    <row r="3" spans="1:13" ht="12.75">
      <c r="A3" s="92" t="s">
        <v>67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0"/>
    </row>
    <row r="4" spans="1:12" ht="25.5" customHeight="1">
      <c r="A4" s="92" t="s">
        <v>154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7:12" ht="15" customHeight="1">
      <c r="G5" s="12"/>
      <c r="H5" s="12"/>
      <c r="I5" s="12"/>
      <c r="J5" s="12"/>
      <c r="K5" s="13"/>
      <c r="L5" s="14"/>
    </row>
    <row r="6" spans="1:12" ht="16.5" customHeight="1">
      <c r="A6" s="107"/>
      <c r="B6" s="98" t="s">
        <v>68</v>
      </c>
      <c r="C6" s="107" t="s">
        <v>48</v>
      </c>
      <c r="D6" s="107" t="s">
        <v>24</v>
      </c>
      <c r="E6" s="107"/>
      <c r="F6" s="107"/>
      <c r="G6" s="107"/>
      <c r="H6" s="107" t="s">
        <v>49</v>
      </c>
      <c r="I6" s="106" t="s">
        <v>24</v>
      </c>
      <c r="J6" s="106"/>
      <c r="K6" s="106"/>
      <c r="L6" s="106" t="s">
        <v>50</v>
      </c>
    </row>
    <row r="7" spans="1:12" ht="35.25" customHeight="1">
      <c r="A7" s="107"/>
      <c r="B7" s="99"/>
      <c r="C7" s="107"/>
      <c r="D7" s="2" t="s">
        <v>11</v>
      </c>
      <c r="E7" s="2" t="s">
        <v>12</v>
      </c>
      <c r="F7" s="2" t="s">
        <v>13</v>
      </c>
      <c r="G7" s="2" t="s">
        <v>14</v>
      </c>
      <c r="H7" s="107"/>
      <c r="I7" s="3" t="s">
        <v>15</v>
      </c>
      <c r="J7" s="3" t="s">
        <v>16</v>
      </c>
      <c r="K7" s="2" t="s">
        <v>17</v>
      </c>
      <c r="L7" s="106"/>
    </row>
    <row r="8" spans="1:12" ht="36">
      <c r="A8" s="21" t="s">
        <v>69</v>
      </c>
      <c r="B8" s="26" t="s">
        <v>70</v>
      </c>
      <c r="C8" s="26">
        <f>D8+E8+F8+G8</f>
        <v>2868.5</v>
      </c>
      <c r="D8" s="26">
        <v>667.5</v>
      </c>
      <c r="E8" s="26">
        <v>960</v>
      </c>
      <c r="F8" s="26">
        <v>600</v>
      </c>
      <c r="G8" s="26">
        <v>641</v>
      </c>
      <c r="H8" s="26">
        <f>F15+I8+J8</f>
        <v>1402</v>
      </c>
      <c r="I8" s="26">
        <v>694</v>
      </c>
      <c r="J8" s="26">
        <v>708</v>
      </c>
      <c r="K8" s="27">
        <v>809</v>
      </c>
      <c r="L8" s="27">
        <f>C8+H8</f>
        <v>4270.5</v>
      </c>
    </row>
    <row r="9" spans="1:12" ht="24">
      <c r="A9" s="29" t="s">
        <v>71</v>
      </c>
      <c r="B9" s="26" t="s">
        <v>70</v>
      </c>
      <c r="C9" s="26">
        <f>D9+E9+F9+G9</f>
        <v>775</v>
      </c>
      <c r="D9" s="27">
        <v>120</v>
      </c>
      <c r="E9" s="27">
        <v>300</v>
      </c>
      <c r="F9" s="27">
        <v>240</v>
      </c>
      <c r="G9" s="27">
        <v>115</v>
      </c>
      <c r="H9" s="26">
        <f>F16+I9+J9</f>
        <v>229</v>
      </c>
      <c r="I9" s="27">
        <v>121</v>
      </c>
      <c r="J9" s="27">
        <v>108</v>
      </c>
      <c r="K9" s="27">
        <v>150</v>
      </c>
      <c r="L9" s="27">
        <f>C9+H9</f>
        <v>1004</v>
      </c>
    </row>
    <row r="10" spans="1:12" ht="24">
      <c r="A10" s="5" t="s">
        <v>73</v>
      </c>
      <c r="B10" s="27" t="s">
        <v>74</v>
      </c>
      <c r="C10" s="26">
        <f>D10+E10+F10+G10</f>
        <v>1400</v>
      </c>
      <c r="D10" s="27">
        <v>0</v>
      </c>
      <c r="E10" s="27">
        <v>500</v>
      </c>
      <c r="F10" s="27">
        <v>500</v>
      </c>
      <c r="G10" s="27">
        <v>400</v>
      </c>
      <c r="H10" s="26">
        <f>F17+I10+J10</f>
        <v>400</v>
      </c>
      <c r="I10" s="27">
        <v>400</v>
      </c>
      <c r="J10" s="27">
        <v>0</v>
      </c>
      <c r="K10" s="27">
        <v>0</v>
      </c>
      <c r="L10" s="27">
        <f aca="true" t="shared" si="0" ref="L10:L16">C10+H10</f>
        <v>1800</v>
      </c>
    </row>
    <row r="11" spans="1:12" ht="25.5">
      <c r="A11" s="8" t="s">
        <v>75</v>
      </c>
      <c r="B11" s="26" t="s">
        <v>76</v>
      </c>
      <c r="C11" s="26">
        <f aca="true" t="shared" si="1" ref="C11:C16">D11+E11+F11+G11</f>
        <v>28503</v>
      </c>
      <c r="D11" s="27">
        <v>0</v>
      </c>
      <c r="E11" s="27">
        <v>14303</v>
      </c>
      <c r="F11" s="27">
        <v>0</v>
      </c>
      <c r="G11" s="27">
        <v>14200</v>
      </c>
      <c r="H11" s="26">
        <f>F18+I11+J11</f>
        <v>14200</v>
      </c>
      <c r="I11" s="27">
        <v>14200</v>
      </c>
      <c r="J11" s="27">
        <v>0</v>
      </c>
      <c r="K11" s="27">
        <v>14200</v>
      </c>
      <c r="L11" s="27">
        <f t="shared" si="0"/>
        <v>42703</v>
      </c>
    </row>
    <row r="12" spans="1:12" ht="25.5">
      <c r="A12" s="8" t="s">
        <v>77</v>
      </c>
      <c r="B12" s="28" t="s">
        <v>78</v>
      </c>
      <c r="C12" s="26">
        <f t="shared" si="1"/>
        <v>0</v>
      </c>
      <c r="D12" s="27">
        <v>0</v>
      </c>
      <c r="E12" s="27">
        <v>0</v>
      </c>
      <c r="F12" s="27">
        <v>0</v>
      </c>
      <c r="G12" s="27">
        <v>0</v>
      </c>
      <c r="H12" s="26">
        <f>F19+I12+J12</f>
        <v>450</v>
      </c>
      <c r="I12" s="27">
        <v>450</v>
      </c>
      <c r="J12" s="27">
        <v>0</v>
      </c>
      <c r="K12" s="27">
        <v>0</v>
      </c>
      <c r="L12" s="27">
        <f t="shared" si="0"/>
        <v>450</v>
      </c>
    </row>
    <row r="13" spans="1:12" ht="25.5">
      <c r="A13" s="8" t="s">
        <v>79</v>
      </c>
      <c r="B13" s="28" t="s">
        <v>80</v>
      </c>
      <c r="C13" s="26">
        <f t="shared" si="1"/>
        <v>64.4</v>
      </c>
      <c r="D13" s="27">
        <v>0</v>
      </c>
      <c r="E13" s="27">
        <v>40.4</v>
      </c>
      <c r="F13" s="27">
        <v>24</v>
      </c>
      <c r="G13" s="27">
        <v>0</v>
      </c>
      <c r="H13" s="26">
        <f>I13+J13+K13</f>
        <v>47</v>
      </c>
      <c r="I13" s="27">
        <v>19</v>
      </c>
      <c r="J13" s="27">
        <v>14</v>
      </c>
      <c r="K13" s="27">
        <v>14</v>
      </c>
      <c r="L13" s="27">
        <f t="shared" si="0"/>
        <v>111.4</v>
      </c>
    </row>
    <row r="14" spans="1:12" ht="25.5">
      <c r="A14" s="8" t="s">
        <v>81</v>
      </c>
      <c r="B14" s="27" t="s">
        <v>80</v>
      </c>
      <c r="C14" s="26">
        <f t="shared" si="1"/>
        <v>35</v>
      </c>
      <c r="D14" s="27">
        <v>20</v>
      </c>
      <c r="E14" s="27">
        <v>7</v>
      </c>
      <c r="F14" s="27">
        <v>8</v>
      </c>
      <c r="G14" s="27">
        <v>0</v>
      </c>
      <c r="H14" s="26">
        <f>I14+J14+K14</f>
        <v>11</v>
      </c>
      <c r="I14" s="27">
        <v>11</v>
      </c>
      <c r="J14" s="27">
        <v>0</v>
      </c>
      <c r="K14" s="27">
        <v>0</v>
      </c>
      <c r="L14" s="27">
        <f t="shared" si="0"/>
        <v>46</v>
      </c>
    </row>
    <row r="15" spans="1:12" ht="76.5">
      <c r="A15" s="22" t="s">
        <v>82</v>
      </c>
      <c r="B15" s="27" t="s">
        <v>76</v>
      </c>
      <c r="C15" s="26">
        <f t="shared" si="1"/>
        <v>1</v>
      </c>
      <c r="D15" s="27"/>
      <c r="E15" s="27">
        <v>1</v>
      </c>
      <c r="F15" s="27"/>
      <c r="G15" s="27"/>
      <c r="H15" s="26">
        <f>I15+J15+K15</f>
        <v>0</v>
      </c>
      <c r="I15" s="27"/>
      <c r="J15" s="27"/>
      <c r="K15" s="27"/>
      <c r="L15" s="27">
        <v>1</v>
      </c>
    </row>
    <row r="16" spans="1:12" ht="54.75" customHeight="1">
      <c r="A16" s="22" t="s">
        <v>83</v>
      </c>
      <c r="B16" s="27" t="s">
        <v>76</v>
      </c>
      <c r="C16" s="26">
        <f t="shared" si="1"/>
        <v>1</v>
      </c>
      <c r="D16" s="27"/>
      <c r="E16" s="27"/>
      <c r="F16" s="27"/>
      <c r="G16" s="27">
        <v>1</v>
      </c>
      <c r="H16" s="26">
        <f>I16+J16+K16</f>
        <v>1</v>
      </c>
      <c r="I16" s="27"/>
      <c r="J16" s="27"/>
      <c r="K16" s="27">
        <v>1</v>
      </c>
      <c r="L16" s="27">
        <f t="shared" si="0"/>
        <v>2</v>
      </c>
    </row>
    <row r="17" spans="1:12" ht="12.75">
      <c r="A17" s="23"/>
      <c r="B17" s="23"/>
      <c r="C17" s="24"/>
      <c r="D17" s="24"/>
      <c r="E17" s="24"/>
      <c r="F17" s="24"/>
      <c r="G17" s="24"/>
      <c r="H17" s="24"/>
      <c r="I17" s="24"/>
      <c r="J17" s="24"/>
      <c r="K17" s="25"/>
      <c r="L17" s="25"/>
    </row>
    <row r="18" spans="1:12" ht="12.75">
      <c r="A18" s="23"/>
      <c r="B18" s="23"/>
      <c r="C18" s="24"/>
      <c r="D18" s="24"/>
      <c r="E18" s="24"/>
      <c r="F18" s="24"/>
      <c r="G18" s="24"/>
      <c r="H18" s="24"/>
      <c r="I18" s="24"/>
      <c r="J18" s="24"/>
      <c r="K18" s="25"/>
      <c r="L18" s="25"/>
    </row>
    <row r="19" spans="1:12" ht="12.75">
      <c r="A19" s="23"/>
      <c r="B19" s="23"/>
      <c r="C19" s="24"/>
      <c r="D19" s="24"/>
      <c r="E19" s="24"/>
      <c r="F19" s="24"/>
      <c r="G19" s="24"/>
      <c r="H19" s="24"/>
      <c r="I19" s="24"/>
      <c r="J19" s="24"/>
      <c r="K19" s="25"/>
      <c r="L19" s="25"/>
    </row>
    <row r="20" spans="1:2" ht="12.75">
      <c r="A20" s="11"/>
      <c r="B20" s="11"/>
    </row>
    <row r="21" spans="1:2" ht="12.75">
      <c r="A21" s="11"/>
      <c r="B21" s="11"/>
    </row>
    <row r="22" spans="1:2" ht="12.75">
      <c r="A22" s="11"/>
      <c r="B22" s="11"/>
    </row>
    <row r="23" spans="1:2" ht="12.75">
      <c r="A23" s="11"/>
      <c r="B23" s="11"/>
    </row>
    <row r="24" spans="1:2" ht="12.75">
      <c r="A24" s="11"/>
      <c r="B24" s="11"/>
    </row>
    <row r="25" spans="1:2" ht="12.75">
      <c r="A25" s="11"/>
      <c r="B25" s="11"/>
    </row>
    <row r="26" spans="1:2" ht="12.75">
      <c r="A26" s="11"/>
      <c r="B26" s="11"/>
    </row>
  </sheetData>
  <sheetProtection/>
  <mergeCells count="11">
    <mergeCell ref="C6:C7"/>
    <mergeCell ref="A6:A7"/>
    <mergeCell ref="A3:L3"/>
    <mergeCell ref="B6:B7"/>
    <mergeCell ref="L6:L7"/>
    <mergeCell ref="H1:L1"/>
    <mergeCell ref="H2:L2"/>
    <mergeCell ref="A4:L4"/>
    <mergeCell ref="D6:G6"/>
    <mergeCell ref="I6:K6"/>
    <mergeCell ref="H6:H7"/>
  </mergeCells>
  <printOptions/>
  <pageMargins left="0.3937007874015748" right="0.2362204724409449" top="0.6692913385826772" bottom="0.49" header="0.5118110236220472" footer="0.3543307086614173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2.421875" style="9" customWidth="1"/>
    <col min="2" max="2" width="12.421875" style="9" customWidth="1"/>
    <col min="3" max="3" width="9.8515625" style="9" customWidth="1"/>
    <col min="4" max="4" width="10.140625" style="9" customWidth="1"/>
    <col min="5" max="5" width="10.00390625" style="9" customWidth="1"/>
    <col min="6" max="6" width="9.421875" style="9" customWidth="1"/>
    <col min="7" max="7" width="9.57421875" style="9" customWidth="1"/>
    <col min="8" max="8" width="10.00390625" style="9" customWidth="1"/>
    <col min="9" max="9" width="8.7109375" style="9" customWidth="1"/>
    <col min="10" max="10" width="10.00390625" style="9" customWidth="1"/>
    <col min="11" max="11" width="9.7109375" style="0" customWidth="1"/>
    <col min="12" max="12" width="13.421875" style="0" customWidth="1"/>
  </cols>
  <sheetData>
    <row r="1" spans="8:12" ht="12.75">
      <c r="H1" s="83" t="s">
        <v>84</v>
      </c>
      <c r="I1" s="83"/>
      <c r="J1" s="83"/>
      <c r="K1" s="83"/>
      <c r="L1" s="83"/>
    </row>
    <row r="2" spans="8:12" ht="40.5" customHeight="1">
      <c r="H2" s="84" t="s">
        <v>140</v>
      </c>
      <c r="I2" s="84"/>
      <c r="J2" s="84"/>
      <c r="K2" s="84"/>
      <c r="L2" s="84"/>
    </row>
    <row r="3" spans="1:13" ht="12.75">
      <c r="A3" s="92" t="s">
        <v>85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0"/>
    </row>
    <row r="4" spans="1:12" ht="25.5" customHeight="1">
      <c r="A4" s="92" t="s">
        <v>141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7:12" ht="12" customHeight="1">
      <c r="G5" s="12"/>
      <c r="H5" s="12"/>
      <c r="I5" s="12"/>
      <c r="J5" s="12"/>
      <c r="K5" s="13"/>
      <c r="L5" s="14"/>
    </row>
    <row r="6" spans="1:12" ht="16.5" customHeight="1">
      <c r="A6" s="107"/>
      <c r="B6" s="98" t="s">
        <v>68</v>
      </c>
      <c r="C6" s="107" t="s">
        <v>48</v>
      </c>
      <c r="D6" s="107" t="s">
        <v>24</v>
      </c>
      <c r="E6" s="107"/>
      <c r="F6" s="107"/>
      <c r="G6" s="107"/>
      <c r="H6" s="107" t="s">
        <v>49</v>
      </c>
      <c r="I6" s="106" t="s">
        <v>24</v>
      </c>
      <c r="J6" s="106"/>
      <c r="K6" s="106"/>
      <c r="L6" s="106" t="s">
        <v>50</v>
      </c>
    </row>
    <row r="7" spans="1:12" ht="35.25" customHeight="1">
      <c r="A7" s="107"/>
      <c r="B7" s="99"/>
      <c r="C7" s="107"/>
      <c r="D7" s="2" t="s">
        <v>11</v>
      </c>
      <c r="E7" s="2" t="s">
        <v>12</v>
      </c>
      <c r="F7" s="2" t="s">
        <v>13</v>
      </c>
      <c r="G7" s="2" t="s">
        <v>14</v>
      </c>
      <c r="H7" s="107"/>
      <c r="I7" s="3" t="s">
        <v>15</v>
      </c>
      <c r="J7" s="3" t="s">
        <v>16</v>
      </c>
      <c r="K7" s="2" t="s">
        <v>17</v>
      </c>
      <c r="L7" s="106"/>
    </row>
    <row r="8" spans="1:12" ht="60.75" customHeight="1">
      <c r="A8" s="21" t="s">
        <v>86</v>
      </c>
      <c r="B8" s="26" t="s">
        <v>87</v>
      </c>
      <c r="C8" s="34">
        <v>15.2</v>
      </c>
      <c r="D8" s="33">
        <v>2.8</v>
      </c>
      <c r="E8" s="33">
        <v>4.9</v>
      </c>
      <c r="F8" s="33">
        <v>4.3</v>
      </c>
      <c r="G8" s="33">
        <v>3.2</v>
      </c>
      <c r="H8" s="35">
        <v>12.1</v>
      </c>
      <c r="I8" s="33">
        <v>3.7</v>
      </c>
      <c r="J8" s="33">
        <v>3.9</v>
      </c>
      <c r="K8" s="33">
        <v>4.5</v>
      </c>
      <c r="L8" s="33">
        <v>27.3</v>
      </c>
    </row>
    <row r="9" spans="1:12" ht="72.75" customHeight="1">
      <c r="A9" s="21" t="s">
        <v>88</v>
      </c>
      <c r="B9" s="26" t="s">
        <v>87</v>
      </c>
      <c r="C9" s="26">
        <v>12.3</v>
      </c>
      <c r="D9" s="26">
        <v>2.2</v>
      </c>
      <c r="E9" s="26">
        <v>4.4</v>
      </c>
      <c r="F9" s="26">
        <v>3.4</v>
      </c>
      <c r="G9" s="26">
        <v>2.3</v>
      </c>
      <c r="H9" s="26">
        <v>7.4</v>
      </c>
      <c r="I9" s="26">
        <v>2.4</v>
      </c>
      <c r="J9" s="26">
        <v>2.5</v>
      </c>
      <c r="K9" s="27">
        <v>2.5</v>
      </c>
      <c r="L9" s="27">
        <v>19.7</v>
      </c>
    </row>
    <row r="10" spans="1:12" ht="63.75" customHeight="1">
      <c r="A10" s="5" t="s">
        <v>94</v>
      </c>
      <c r="B10" s="27" t="s">
        <v>87</v>
      </c>
      <c r="C10" s="27" t="s">
        <v>98</v>
      </c>
      <c r="D10" s="27" t="s">
        <v>99</v>
      </c>
      <c r="E10" s="27" t="s">
        <v>100</v>
      </c>
      <c r="F10" s="27" t="s">
        <v>101</v>
      </c>
      <c r="G10" s="27" t="s">
        <v>102</v>
      </c>
      <c r="H10" s="27" t="s">
        <v>103</v>
      </c>
      <c r="I10" s="27" t="s">
        <v>99</v>
      </c>
      <c r="J10" s="27" t="s">
        <v>99</v>
      </c>
      <c r="K10" s="27" t="s">
        <v>99</v>
      </c>
      <c r="L10" s="27" t="s">
        <v>104</v>
      </c>
    </row>
    <row r="11" spans="1:12" ht="37.5" customHeight="1">
      <c r="A11" s="8" t="s">
        <v>96</v>
      </c>
      <c r="B11" s="26" t="s">
        <v>89</v>
      </c>
      <c r="C11" s="27">
        <v>4.8</v>
      </c>
      <c r="D11" s="27" t="s">
        <v>99</v>
      </c>
      <c r="E11" s="27">
        <v>2.4</v>
      </c>
      <c r="F11" s="27" t="s">
        <v>99</v>
      </c>
      <c r="G11" s="27">
        <v>2.4</v>
      </c>
      <c r="H11" s="27">
        <v>4.8</v>
      </c>
      <c r="I11" s="27">
        <v>2.4</v>
      </c>
      <c r="J11" s="27" t="s">
        <v>99</v>
      </c>
      <c r="K11" s="27">
        <v>2.4</v>
      </c>
      <c r="L11" s="27">
        <v>9.6</v>
      </c>
    </row>
    <row r="12" spans="1:12" ht="38.25">
      <c r="A12" s="8" t="s">
        <v>90</v>
      </c>
      <c r="B12" s="28" t="s">
        <v>91</v>
      </c>
      <c r="C12" s="27">
        <v>31</v>
      </c>
      <c r="D12" s="27" t="s">
        <v>99</v>
      </c>
      <c r="E12" s="27" t="s">
        <v>99</v>
      </c>
      <c r="F12" s="27">
        <v>31</v>
      </c>
      <c r="G12" s="27" t="s">
        <v>99</v>
      </c>
      <c r="H12" s="27">
        <v>55</v>
      </c>
      <c r="I12" s="27">
        <v>55</v>
      </c>
      <c r="J12" s="27" t="s">
        <v>99</v>
      </c>
      <c r="K12" s="27" t="s">
        <v>99</v>
      </c>
      <c r="L12" s="27">
        <v>86</v>
      </c>
    </row>
    <row r="13" spans="1:12" ht="25.5">
      <c r="A13" s="8" t="s">
        <v>92</v>
      </c>
      <c r="B13" s="28" t="s">
        <v>87</v>
      </c>
      <c r="C13" s="27">
        <v>25</v>
      </c>
      <c r="D13" s="27" t="s">
        <v>99</v>
      </c>
      <c r="E13" s="27">
        <v>20.5</v>
      </c>
      <c r="F13" s="27">
        <v>3</v>
      </c>
      <c r="G13" s="27">
        <v>1.5</v>
      </c>
      <c r="H13" s="27">
        <v>8.1</v>
      </c>
      <c r="I13" s="27">
        <v>3.4</v>
      </c>
      <c r="J13" s="27">
        <v>3</v>
      </c>
      <c r="K13" s="27">
        <v>1.7</v>
      </c>
      <c r="L13" s="27">
        <v>33.1</v>
      </c>
    </row>
    <row r="14" spans="1:12" ht="25.5">
      <c r="A14" s="8" t="s">
        <v>93</v>
      </c>
      <c r="B14" s="27" t="s">
        <v>87</v>
      </c>
      <c r="C14" s="27">
        <v>10.7</v>
      </c>
      <c r="D14" s="27">
        <v>6.1</v>
      </c>
      <c r="E14" s="27">
        <v>2.1</v>
      </c>
      <c r="F14" s="27">
        <v>2.5</v>
      </c>
      <c r="G14" s="27" t="s">
        <v>99</v>
      </c>
      <c r="H14" s="27">
        <v>3.4</v>
      </c>
      <c r="I14" s="27">
        <v>3.4</v>
      </c>
      <c r="J14" s="27" t="s">
        <v>99</v>
      </c>
      <c r="K14" s="27" t="s">
        <v>100</v>
      </c>
      <c r="L14" s="27">
        <v>14.1</v>
      </c>
    </row>
    <row r="15" spans="1:2" ht="12.75">
      <c r="A15" s="11"/>
      <c r="B15" s="11"/>
    </row>
  </sheetData>
  <sheetProtection/>
  <mergeCells count="11">
    <mergeCell ref="L6:L7"/>
    <mergeCell ref="H1:L1"/>
    <mergeCell ref="H2:L2"/>
    <mergeCell ref="A4:L4"/>
    <mergeCell ref="D6:G6"/>
    <mergeCell ref="I6:K6"/>
    <mergeCell ref="H6:H7"/>
    <mergeCell ref="C6:C7"/>
    <mergeCell ref="A6:A7"/>
    <mergeCell ref="A3:L3"/>
    <mergeCell ref="B6:B7"/>
  </mergeCells>
  <printOptions/>
  <pageMargins left="0.28" right="0.16" top="0.6692913385826772" bottom="0.49" header="0.5118110236220472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СХ</cp:lastModifiedBy>
  <cp:lastPrinted>2018-06-01T03:21:14Z</cp:lastPrinted>
  <dcterms:created xsi:type="dcterms:W3CDTF">1996-10-08T23:32:33Z</dcterms:created>
  <dcterms:modified xsi:type="dcterms:W3CDTF">2018-06-01T04:19:58Z</dcterms:modified>
  <cp:category/>
  <cp:version/>
  <cp:contentType/>
  <cp:contentStatus/>
</cp:coreProperties>
</file>